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5\2025.06.04. rendkívüli\"/>
    </mc:Choice>
  </mc:AlternateContent>
  <xr:revisionPtr revIDLastSave="0" documentId="13_ncr:1_{17CB35C0-C4A4-450D-8A7B-322C49681D4F}" xr6:coauthVersionLast="47" xr6:coauthVersionMax="47" xr10:uidLastSave="{00000000-0000-0000-0000-000000000000}"/>
  <bookViews>
    <workbookView xWindow="-120" yWindow="-120" windowWidth="29040" windowHeight="15720" xr2:uid="{015F8B62-D861-44D9-A515-FD54B898C455}"/>
  </bookViews>
  <sheets>
    <sheet name="Buszváró költségvetés" sheetId="2" r:id="rId1"/>
    <sheet name="Munka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2" l="1"/>
  <c r="C55" i="2" s="1"/>
  <c r="B39" i="2"/>
  <c r="C39" i="2" s="1"/>
  <c r="B36" i="2"/>
  <c r="C36" i="2" s="1"/>
  <c r="D35" i="2"/>
  <c r="E35" i="2" s="1"/>
  <c r="C35" i="2"/>
  <c r="D34" i="2"/>
  <c r="E34" i="2" s="1"/>
  <c r="C34" i="2"/>
  <c r="D33" i="2"/>
  <c r="E33" i="2" s="1"/>
  <c r="C33" i="2"/>
  <c r="D32" i="2"/>
  <c r="E32" i="2" s="1"/>
  <c r="C32" i="2"/>
  <c r="D31" i="2"/>
  <c r="E31" i="2" s="1"/>
  <c r="C31" i="2"/>
  <c r="B24" i="2"/>
  <c r="C24" i="2" s="1"/>
  <c r="D23" i="2"/>
  <c r="E23" i="2" s="1"/>
  <c r="C23" i="2"/>
  <c r="D22" i="2"/>
  <c r="E22" i="2" s="1"/>
  <c r="C22" i="2"/>
  <c r="D21" i="2"/>
  <c r="E21" i="2" s="1"/>
  <c r="C21" i="2"/>
  <c r="D20" i="2"/>
  <c r="E20" i="2" s="1"/>
  <c r="C20" i="2"/>
  <c r="D19" i="2"/>
  <c r="E19" i="2" s="1"/>
  <c r="C19" i="2"/>
  <c r="B12" i="2"/>
  <c r="C12" i="2" s="1"/>
  <c r="D11" i="2"/>
  <c r="E11" i="2" s="1"/>
  <c r="C11" i="2"/>
  <c r="D10" i="2"/>
  <c r="E10" i="2" s="1"/>
  <c r="C10" i="2"/>
  <c r="D9" i="2"/>
  <c r="E9" i="2" s="1"/>
  <c r="C9" i="2"/>
  <c r="D8" i="2"/>
  <c r="E8" i="2" s="1"/>
  <c r="C8" i="2"/>
  <c r="D36" i="2" l="1"/>
  <c r="D24" i="2"/>
  <c r="E24" i="2" s="1"/>
  <c r="D12" i="2"/>
  <c r="E12" i="2" s="1"/>
  <c r="E36" i="2" l="1"/>
  <c r="E44" i="2" s="1"/>
  <c r="B44" i="2" l="1"/>
  <c r="C44" i="2" s="1"/>
  <c r="E48" i="2"/>
  <c r="E50" i="2" s="1"/>
</calcChain>
</file>

<file path=xl/sharedStrings.xml><?xml version="1.0" encoding="utf-8"?>
<sst xmlns="http://schemas.openxmlformats.org/spreadsheetml/2006/main" count="63" uniqueCount="32">
  <si>
    <t>Nettó ár</t>
  </si>
  <si>
    <t>Konzolos pad</t>
  </si>
  <si>
    <t>Szemeteskosár</t>
  </si>
  <si>
    <t>Hirdetőtábla</t>
  </si>
  <si>
    <t>Helyszíni szerelés</t>
  </si>
  <si>
    <t>Buszváró ház</t>
  </si>
  <si>
    <t>Áfa</t>
  </si>
  <si>
    <t>Bruttó ár</t>
  </si>
  <si>
    <t>Összesen</t>
  </si>
  <si>
    <t>HD-02 Hirdetőtábla nélkül</t>
  </si>
  <si>
    <t>HD-03 buszváró - teljes</t>
  </si>
  <si>
    <t>1 db</t>
  </si>
  <si>
    <t>2 db</t>
  </si>
  <si>
    <t>Összesen:</t>
  </si>
  <si>
    <t>3 db</t>
  </si>
  <si>
    <t xml:space="preserve">HD-02 buszváró teljes </t>
  </si>
  <si>
    <t>Plusz 4 pad</t>
  </si>
  <si>
    <t>Pályázatban</t>
  </si>
  <si>
    <t>elszámolható</t>
  </si>
  <si>
    <t>1. Piliscsév, Béke u. 491/3 hrsz.</t>
  </si>
  <si>
    <t>2. Piliscsév, Béke u. 491/3 hrsz.</t>
  </si>
  <si>
    <t>3. Piliscsév, Béke u. 492/4 hrsz.</t>
  </si>
  <si>
    <t>1. Piliscsév, Béke u. 492/6 hrsz.</t>
  </si>
  <si>
    <t>2. Piliscsév, Béke u. 492/1 hrsz.</t>
  </si>
  <si>
    <t>1. Piliscsév, Hősök tere 2/1 hrsz.</t>
  </si>
  <si>
    <t>2. Piliscsév, Keszölci u. 1343/3 hrsz.</t>
  </si>
  <si>
    <t>3. Piliscsév, Béke u. 590 hrsz.</t>
  </si>
  <si>
    <t>1. melléklet a 91/2025. (VI.04.) önkormányzati határozathoz - fejlesztési igény</t>
  </si>
  <si>
    <t>Nyilvánosság biztosítása</t>
  </si>
  <si>
    <t>Fejlesztés összköltsége</t>
  </si>
  <si>
    <t>Saját erő</t>
  </si>
  <si>
    <t>Megvalósítás helye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</si>
</sst>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0" xfId="0" applyFont="1"/>
    <xf numFmtId="0" fontId="1" fillId="2" borderId="0" xfId="0" applyFont="1" applyFill="1" applyAlignment="1">
      <alignment horizontal="center"/>
    </xf>
    <xf numFmtId="164" fontId="1" fillId="2" borderId="1" xfId="0" applyNumberFormat="1" applyFont="1" applyFill="1" applyBorder="1"/>
    <xf numFmtId="164" fontId="1" fillId="0" borderId="1" xfId="0" applyNumberFormat="1" applyFont="1" applyFill="1" applyBorder="1"/>
    <xf numFmtId="164" fontId="1" fillId="2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Border="1"/>
    <xf numFmtId="164" fontId="0" fillId="0" borderId="0" xfId="0" applyNumberFormat="1" applyBorder="1"/>
    <xf numFmtId="164" fontId="1" fillId="0" borderId="0" xfId="0" applyNumberFormat="1" applyFont="1" applyBorder="1"/>
    <xf numFmtId="164" fontId="1" fillId="0" borderId="0" xfId="0" applyNumberFormat="1" applyFont="1" applyFill="1" applyBorder="1"/>
    <xf numFmtId="0" fontId="0" fillId="2" borderId="0" xfId="0" applyFill="1"/>
    <xf numFmtId="164" fontId="1" fillId="0" borderId="0" xfId="0" applyNumberFormat="1" applyFont="1" applyFill="1"/>
    <xf numFmtId="0" fontId="0" fillId="0" borderId="0" xfId="0" applyFill="1"/>
    <xf numFmtId="0" fontId="1" fillId="2" borderId="0" xfId="0" applyFont="1" applyFill="1"/>
    <xf numFmtId="164" fontId="0" fillId="2" borderId="0" xfId="0" applyNumberFormat="1" applyFill="1"/>
    <xf numFmtId="0" fontId="3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0" fillId="2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0AE2-0687-4F52-8B72-A8E0C2A4EC3F}">
  <sheetPr>
    <pageSetUpPr fitToPage="1"/>
  </sheetPr>
  <dimension ref="A1:O56"/>
  <sheetViews>
    <sheetView tabSelected="1" topLeftCell="A25" workbookViewId="0">
      <selection activeCell="I41" sqref="I41"/>
    </sheetView>
  </sheetViews>
  <sheetFormatPr defaultRowHeight="15" x14ac:dyDescent="0.25"/>
  <cols>
    <col min="1" max="1" width="16.5703125" customWidth="1"/>
    <col min="2" max="5" width="12.5703125" customWidth="1"/>
    <col min="6" max="6" width="3.85546875" customWidth="1"/>
    <col min="7" max="7" width="3.5703125" customWidth="1"/>
    <col min="8" max="8" width="11.140625" customWidth="1"/>
  </cols>
  <sheetData>
    <row r="1" spans="1:9" x14ac:dyDescent="0.25">
      <c r="A1" s="24" t="s">
        <v>27</v>
      </c>
    </row>
    <row r="2" spans="1:9" x14ac:dyDescent="0.25">
      <c r="A2" s="24"/>
    </row>
    <row r="5" spans="1:9" x14ac:dyDescent="0.25">
      <c r="A5" s="7" t="s">
        <v>9</v>
      </c>
      <c r="D5" s="12" t="s">
        <v>11</v>
      </c>
      <c r="E5" s="8" t="s">
        <v>14</v>
      </c>
      <c r="H5" s="25" t="s">
        <v>31</v>
      </c>
    </row>
    <row r="6" spans="1:9" x14ac:dyDescent="0.25">
      <c r="H6" s="13"/>
    </row>
    <row r="7" spans="1:9" x14ac:dyDescent="0.25">
      <c r="A7" s="3"/>
      <c r="B7" s="3" t="s">
        <v>0</v>
      </c>
      <c r="C7" s="3" t="s">
        <v>6</v>
      </c>
      <c r="D7" s="3" t="s">
        <v>7</v>
      </c>
      <c r="E7" s="3" t="s">
        <v>7</v>
      </c>
      <c r="H7" s="7" t="s">
        <v>19</v>
      </c>
      <c r="I7" s="7"/>
    </row>
    <row r="8" spans="1:9" x14ac:dyDescent="0.25">
      <c r="A8" s="4" t="s">
        <v>5</v>
      </c>
      <c r="B8" s="5">
        <v>1330000</v>
      </c>
      <c r="C8" s="5">
        <f>B8*0.27</f>
        <v>359100</v>
      </c>
      <c r="D8" s="5">
        <f>B8*1.27</f>
        <v>1689100</v>
      </c>
      <c r="E8" s="5">
        <f>D8*3</f>
        <v>5067300</v>
      </c>
      <c r="H8" s="7" t="s">
        <v>20</v>
      </c>
      <c r="I8" s="7"/>
    </row>
    <row r="9" spans="1:9" x14ac:dyDescent="0.25">
      <c r="A9" s="4" t="s">
        <v>1</v>
      </c>
      <c r="B9" s="5">
        <v>63000</v>
      </c>
      <c r="C9" s="5">
        <f t="shared" ref="C9:C12" si="0">B9*0.27</f>
        <v>17010</v>
      </c>
      <c r="D9" s="5">
        <f t="shared" ref="D9:D11" si="1">B9*1.27</f>
        <v>80010</v>
      </c>
      <c r="E9" s="5">
        <f t="shared" ref="E9:E12" si="2">D9*3</f>
        <v>240030</v>
      </c>
      <c r="H9" s="7" t="s">
        <v>21</v>
      </c>
      <c r="I9" s="7"/>
    </row>
    <row r="10" spans="1:9" x14ac:dyDescent="0.25">
      <c r="A10" s="4" t="s">
        <v>2</v>
      </c>
      <c r="B10" s="5">
        <v>33000</v>
      </c>
      <c r="C10" s="5">
        <f t="shared" si="0"/>
        <v>8910</v>
      </c>
      <c r="D10" s="5">
        <f t="shared" si="1"/>
        <v>41910</v>
      </c>
      <c r="E10" s="5">
        <f t="shared" si="2"/>
        <v>125730</v>
      </c>
      <c r="H10" s="13"/>
    </row>
    <row r="11" spans="1:9" x14ac:dyDescent="0.25">
      <c r="A11" s="4" t="s">
        <v>4</v>
      </c>
      <c r="B11" s="5">
        <v>86000</v>
      </c>
      <c r="C11" s="5">
        <f t="shared" si="0"/>
        <v>23220</v>
      </c>
      <c r="D11" s="5">
        <f t="shared" si="1"/>
        <v>109220</v>
      </c>
      <c r="E11" s="5">
        <f t="shared" si="2"/>
        <v>327660</v>
      </c>
      <c r="H11" s="13"/>
    </row>
    <row r="12" spans="1:9" x14ac:dyDescent="0.25">
      <c r="A12" s="4" t="s">
        <v>8</v>
      </c>
      <c r="B12" s="5">
        <f>SUM(B8:B11)</f>
        <v>1512000</v>
      </c>
      <c r="C12" s="5">
        <f t="shared" si="0"/>
        <v>408240</v>
      </c>
      <c r="D12" s="10">
        <f>SUM(D8:D11)</f>
        <v>1920240</v>
      </c>
      <c r="E12" s="9">
        <f t="shared" si="2"/>
        <v>5760720</v>
      </c>
    </row>
    <row r="16" spans="1:9" x14ac:dyDescent="0.25">
      <c r="A16" s="7" t="s">
        <v>15</v>
      </c>
      <c r="D16" s="12" t="s">
        <v>11</v>
      </c>
      <c r="E16" s="8" t="s">
        <v>12</v>
      </c>
      <c r="H16" s="7" t="s">
        <v>31</v>
      </c>
    </row>
    <row r="17" spans="1:15" x14ac:dyDescent="0.25">
      <c r="H17" s="13"/>
    </row>
    <row r="18" spans="1:15" x14ac:dyDescent="0.25">
      <c r="A18" s="3"/>
      <c r="B18" s="3" t="s">
        <v>0</v>
      </c>
      <c r="C18" s="3" t="s">
        <v>6</v>
      </c>
      <c r="D18" s="3" t="s">
        <v>7</v>
      </c>
      <c r="E18" s="3" t="s">
        <v>7</v>
      </c>
      <c r="H18" s="25" t="s">
        <v>22</v>
      </c>
    </row>
    <row r="19" spans="1:15" x14ac:dyDescent="0.25">
      <c r="A19" s="4" t="s">
        <v>5</v>
      </c>
      <c r="B19" s="5">
        <v>1330000</v>
      </c>
      <c r="C19" s="5">
        <f>B19*0.27</f>
        <v>359100</v>
      </c>
      <c r="D19" s="5">
        <f>B19*1.27</f>
        <v>1689100</v>
      </c>
      <c r="E19" s="5">
        <f>D19*2</f>
        <v>3378200</v>
      </c>
      <c r="H19" s="7" t="s">
        <v>23</v>
      </c>
    </row>
    <row r="20" spans="1:15" x14ac:dyDescent="0.25">
      <c r="A20" s="4" t="s">
        <v>1</v>
      </c>
      <c r="B20" s="5">
        <v>63000</v>
      </c>
      <c r="C20" s="5">
        <f t="shared" ref="C20:C24" si="3">B20*0.27</f>
        <v>17010</v>
      </c>
      <c r="D20" s="5">
        <f t="shared" ref="D20:D23" si="4">B20*1.27</f>
        <v>80010</v>
      </c>
      <c r="E20" s="5">
        <f t="shared" ref="E20:E24" si="5">D20*2</f>
        <v>160020</v>
      </c>
      <c r="I20" s="7"/>
    </row>
    <row r="21" spans="1:15" x14ac:dyDescent="0.25">
      <c r="A21" s="4" t="s">
        <v>2</v>
      </c>
      <c r="B21" s="5">
        <v>33000</v>
      </c>
      <c r="C21" s="5">
        <f t="shared" si="3"/>
        <v>8910</v>
      </c>
      <c r="D21" s="5">
        <f t="shared" si="4"/>
        <v>41910</v>
      </c>
      <c r="E21" s="5">
        <f t="shared" si="5"/>
        <v>83820</v>
      </c>
    </row>
    <row r="22" spans="1:15" x14ac:dyDescent="0.25">
      <c r="A22" s="4" t="s">
        <v>3</v>
      </c>
      <c r="B22" s="5">
        <v>130000</v>
      </c>
      <c r="C22" s="5">
        <f t="shared" si="3"/>
        <v>35100</v>
      </c>
      <c r="D22" s="5">
        <f t="shared" si="4"/>
        <v>165100</v>
      </c>
      <c r="E22" s="5">
        <f t="shared" si="5"/>
        <v>330200</v>
      </c>
    </row>
    <row r="23" spans="1:15" x14ac:dyDescent="0.25">
      <c r="A23" s="4" t="s">
        <v>4</v>
      </c>
      <c r="B23" s="5">
        <v>86000</v>
      </c>
      <c r="C23" s="5">
        <f t="shared" si="3"/>
        <v>23220</v>
      </c>
      <c r="D23" s="5">
        <f t="shared" si="4"/>
        <v>109220</v>
      </c>
      <c r="E23" s="5">
        <f t="shared" si="5"/>
        <v>218440</v>
      </c>
    </row>
    <row r="24" spans="1:15" x14ac:dyDescent="0.25">
      <c r="A24" s="4" t="s">
        <v>8</v>
      </c>
      <c r="B24" s="5">
        <f>SUM(B19:B23)</f>
        <v>1642000</v>
      </c>
      <c r="C24" s="5">
        <f t="shared" si="3"/>
        <v>443340.00000000006</v>
      </c>
      <c r="D24" s="10">
        <f>SUM(D19:D23)</f>
        <v>2085340</v>
      </c>
      <c r="E24" s="9">
        <f t="shared" si="5"/>
        <v>4170680</v>
      </c>
    </row>
    <row r="28" spans="1:15" x14ac:dyDescent="0.25">
      <c r="A28" s="7" t="s">
        <v>10</v>
      </c>
      <c r="D28" s="12" t="s">
        <v>11</v>
      </c>
      <c r="E28" s="8" t="s">
        <v>14</v>
      </c>
      <c r="H28" s="7" t="s">
        <v>31</v>
      </c>
    </row>
    <row r="29" spans="1:15" x14ac:dyDescent="0.25">
      <c r="H29" s="13"/>
    </row>
    <row r="30" spans="1:15" s="2" customFormat="1" x14ac:dyDescent="0.25">
      <c r="A30" s="3"/>
      <c r="B30" s="3" t="s">
        <v>0</v>
      </c>
      <c r="C30" s="3" t="s">
        <v>6</v>
      </c>
      <c r="D30" s="3" t="s">
        <v>7</v>
      </c>
      <c r="E30" s="3" t="s">
        <v>7</v>
      </c>
      <c r="H30" s="26" t="s">
        <v>24</v>
      </c>
    </row>
    <row r="31" spans="1:15" x14ac:dyDescent="0.25">
      <c r="A31" s="4" t="s">
        <v>5</v>
      </c>
      <c r="B31" s="5">
        <v>1683000</v>
      </c>
      <c r="C31" s="5">
        <f>B31*0.27</f>
        <v>454410.00000000006</v>
      </c>
      <c r="D31" s="5">
        <f>B31*1.27</f>
        <v>2137410</v>
      </c>
      <c r="E31" s="5">
        <f>D31*3</f>
        <v>6412230</v>
      </c>
      <c r="F31" s="1"/>
      <c r="G31" s="1"/>
      <c r="H31" s="27" t="s">
        <v>25</v>
      </c>
      <c r="I31" s="1"/>
      <c r="J31" s="1"/>
      <c r="K31" s="1"/>
      <c r="L31" s="1"/>
      <c r="M31" s="1"/>
      <c r="N31" s="1"/>
    </row>
    <row r="32" spans="1:15" x14ac:dyDescent="0.25">
      <c r="A32" s="4" t="s">
        <v>1</v>
      </c>
      <c r="B32" s="5">
        <v>63000</v>
      </c>
      <c r="C32" s="5">
        <f t="shared" ref="C32:C36" si="6">B32*0.27</f>
        <v>17010</v>
      </c>
      <c r="D32" s="5">
        <f t="shared" ref="D32:D35" si="7">B32*1.27</f>
        <v>80010</v>
      </c>
      <c r="E32" s="5">
        <f t="shared" ref="E32:E36" si="8">D32*3</f>
        <v>240030</v>
      </c>
      <c r="F32" s="1"/>
      <c r="G32" s="1"/>
      <c r="H32" s="27" t="s">
        <v>26</v>
      </c>
      <c r="I32" s="1"/>
      <c r="J32" s="1"/>
      <c r="K32" s="1"/>
      <c r="L32" s="1"/>
      <c r="M32" s="1"/>
      <c r="N32" s="1"/>
      <c r="O32" s="1"/>
    </row>
    <row r="33" spans="1:15" x14ac:dyDescent="0.25">
      <c r="A33" s="4" t="s">
        <v>2</v>
      </c>
      <c r="B33" s="5">
        <v>33000</v>
      </c>
      <c r="C33" s="5">
        <f t="shared" si="6"/>
        <v>8910</v>
      </c>
      <c r="D33" s="5">
        <f t="shared" si="7"/>
        <v>41910</v>
      </c>
      <c r="E33" s="5">
        <f t="shared" si="8"/>
        <v>125730</v>
      </c>
      <c r="F33" s="1"/>
      <c r="G33" s="14"/>
      <c r="H33" s="14"/>
      <c r="I33" s="1"/>
      <c r="J33" s="1"/>
      <c r="K33" s="1"/>
      <c r="L33" s="1"/>
      <c r="M33" s="1"/>
      <c r="N33" s="1"/>
      <c r="O33" s="1"/>
    </row>
    <row r="34" spans="1:15" x14ac:dyDescent="0.25">
      <c r="A34" s="4" t="s">
        <v>3</v>
      </c>
      <c r="B34" s="5">
        <v>130000</v>
      </c>
      <c r="C34" s="5">
        <f t="shared" si="6"/>
        <v>35100</v>
      </c>
      <c r="D34" s="5">
        <f t="shared" si="7"/>
        <v>165100</v>
      </c>
      <c r="E34" s="5">
        <f t="shared" si="8"/>
        <v>495300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4" t="s">
        <v>4</v>
      </c>
      <c r="B35" s="5">
        <v>86000</v>
      </c>
      <c r="C35" s="5">
        <f t="shared" si="6"/>
        <v>23220</v>
      </c>
      <c r="D35" s="5">
        <f t="shared" si="7"/>
        <v>109220</v>
      </c>
      <c r="E35" s="5">
        <f t="shared" si="8"/>
        <v>327660</v>
      </c>
      <c r="F35" s="1"/>
      <c r="G35" s="1"/>
      <c r="I35" s="1"/>
      <c r="J35" s="1"/>
      <c r="K35" s="1"/>
      <c r="L35" s="1"/>
      <c r="M35" s="1"/>
      <c r="N35" s="1"/>
      <c r="O35" s="1"/>
    </row>
    <row r="36" spans="1:15" x14ac:dyDescent="0.25">
      <c r="A36" s="4" t="s">
        <v>8</v>
      </c>
      <c r="B36" s="5">
        <f>SUM(B31:B35)</f>
        <v>1995000</v>
      </c>
      <c r="C36" s="5">
        <f t="shared" si="6"/>
        <v>538650</v>
      </c>
      <c r="D36" s="6">
        <f>SUM(D31:D35)</f>
        <v>2533650</v>
      </c>
      <c r="E36" s="9">
        <f t="shared" si="8"/>
        <v>7600950</v>
      </c>
      <c r="H36" s="20"/>
    </row>
    <row r="37" spans="1:15" x14ac:dyDescent="0.25">
      <c r="A37" s="15"/>
      <c r="B37" s="16"/>
      <c r="C37" s="16"/>
      <c r="D37" s="17"/>
      <c r="E37" s="18"/>
      <c r="H37" s="20"/>
    </row>
    <row r="39" spans="1:15" x14ac:dyDescent="0.25">
      <c r="A39" s="28" t="s">
        <v>16</v>
      </c>
      <c r="B39" s="5">
        <f>63000*4</f>
        <v>252000</v>
      </c>
      <c r="C39" s="5">
        <f t="shared" ref="C39" si="9">B39*0.27</f>
        <v>68040</v>
      </c>
      <c r="D39" s="5">
        <v>320040</v>
      </c>
      <c r="E39" s="9">
        <v>320040</v>
      </c>
    </row>
    <row r="40" spans="1:15" x14ac:dyDescent="0.25">
      <c r="A40" s="21"/>
      <c r="B40" s="16"/>
      <c r="C40" s="16"/>
      <c r="D40" s="16"/>
      <c r="E40" s="18"/>
    </row>
    <row r="41" spans="1:15" x14ac:dyDescent="0.25">
      <c r="A41" s="21"/>
      <c r="B41" s="16"/>
      <c r="C41" s="16"/>
      <c r="D41" s="16"/>
      <c r="E41" s="18"/>
    </row>
    <row r="42" spans="1:15" x14ac:dyDescent="0.25">
      <c r="A42" s="21"/>
      <c r="B42" s="16"/>
      <c r="C42" s="16"/>
      <c r="D42" s="16"/>
      <c r="E42" s="18"/>
    </row>
    <row r="43" spans="1:15" x14ac:dyDescent="0.25">
      <c r="B43" s="2" t="s">
        <v>0</v>
      </c>
      <c r="C43" s="2" t="s">
        <v>6</v>
      </c>
      <c r="E43" s="2" t="s">
        <v>7</v>
      </c>
    </row>
    <row r="44" spans="1:15" x14ac:dyDescent="0.25">
      <c r="A44" s="22" t="s">
        <v>13</v>
      </c>
      <c r="B44" s="23">
        <f>E44/1.27</f>
        <v>14057000</v>
      </c>
      <c r="C44" s="23">
        <f>B44*0.27</f>
        <v>3795390.0000000005</v>
      </c>
      <c r="D44" s="23"/>
      <c r="E44" s="11">
        <f>E12+E24+E36+E39</f>
        <v>17852390</v>
      </c>
    </row>
    <row r="46" spans="1:15" x14ac:dyDescent="0.25">
      <c r="A46" s="7" t="s">
        <v>28</v>
      </c>
      <c r="E46" s="11">
        <v>100000</v>
      </c>
    </row>
    <row r="47" spans="1:15" x14ac:dyDescent="0.25">
      <c r="E47" s="7"/>
    </row>
    <row r="48" spans="1:15" x14ac:dyDescent="0.25">
      <c r="A48" s="7" t="s">
        <v>29</v>
      </c>
      <c r="E48" s="11">
        <f>E44+E46</f>
        <v>17952390</v>
      </c>
    </row>
    <row r="49" spans="1:5" x14ac:dyDescent="0.25">
      <c r="E49" s="7"/>
    </row>
    <row r="50" spans="1:5" x14ac:dyDescent="0.25">
      <c r="A50" s="7" t="s">
        <v>30</v>
      </c>
      <c r="E50" s="11">
        <f>E48-E55</f>
        <v>702390</v>
      </c>
    </row>
    <row r="51" spans="1:5" x14ac:dyDescent="0.25">
      <c r="E51" s="7"/>
    </row>
    <row r="52" spans="1:5" x14ac:dyDescent="0.25">
      <c r="E52" s="7"/>
    </row>
    <row r="54" spans="1:5" x14ac:dyDescent="0.25">
      <c r="B54" s="2" t="s">
        <v>0</v>
      </c>
      <c r="C54" s="2" t="s">
        <v>6</v>
      </c>
      <c r="E54" s="2" t="s">
        <v>7</v>
      </c>
    </row>
    <row r="55" spans="1:5" s="7" customFormat="1" x14ac:dyDescent="0.25">
      <c r="A55" s="22" t="s">
        <v>17</v>
      </c>
      <c r="B55" s="11">
        <f>E55/1.27</f>
        <v>13582677.16535433</v>
      </c>
      <c r="C55" s="11">
        <f>B55*0.27</f>
        <v>3667322.8346456694</v>
      </c>
      <c r="D55" s="11"/>
      <c r="E55" s="11">
        <v>17250000</v>
      </c>
    </row>
    <row r="56" spans="1:5" x14ac:dyDescent="0.25">
      <c r="A56" s="22" t="s">
        <v>18</v>
      </c>
      <c r="B56" s="19"/>
      <c r="C56" s="19"/>
      <c r="D56" s="19"/>
      <c r="E56" s="19"/>
    </row>
  </sheetData>
  <pageMargins left="0.70866141732283472" right="0.5118110236220472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25E8-50BB-460B-A328-C71E48C1591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Buszváró költségvetés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 Anikó</dc:creator>
  <cp:lastModifiedBy>Kollár Anikó</cp:lastModifiedBy>
  <cp:lastPrinted>2025-06-04T10:18:57Z</cp:lastPrinted>
  <dcterms:created xsi:type="dcterms:W3CDTF">2025-06-04T06:06:29Z</dcterms:created>
  <dcterms:modified xsi:type="dcterms:W3CDTF">2025-06-04T10:19:41Z</dcterms:modified>
</cp:coreProperties>
</file>