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9.26\"/>
    </mc:Choice>
  </mc:AlternateContent>
  <bookViews>
    <workbookView xWindow="0" yWindow="0" windowWidth="28800" windowHeight="12300" activeTab="2"/>
  </bookViews>
  <sheets>
    <sheet name="Összesen" sheetId="3" r:id="rId1"/>
    <sheet name="HŐELLÁTÁS" sheetId="2" r:id="rId2"/>
    <sheet name="VÍZELLÁTÁS-CSATORNÁZÁS" sheetId="1" r:id="rId3"/>
  </sheets>
  <definedNames>
    <definedName name="_xlnm.Print_Area" localSheetId="0">Összesen!$A$1:$E$42</definedName>
    <definedName name="_xlnm.Print_Area" localSheetId="2">'VÍZELLÁTÁS-CSATORNÁZÁS'!$A$1:$L$30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J16" i="1"/>
  <c r="K16" i="1"/>
  <c r="H19" i="2"/>
  <c r="K13" i="1" l="1"/>
  <c r="K14" i="1"/>
  <c r="J13" i="1"/>
  <c r="J14" i="1"/>
  <c r="I13" i="1"/>
  <c r="I14" i="1"/>
  <c r="K10" i="1"/>
  <c r="K15" i="1"/>
  <c r="J10" i="1"/>
  <c r="J12" i="1"/>
  <c r="J15" i="1"/>
  <c r="I10" i="1"/>
  <c r="I12" i="1"/>
  <c r="I15" i="1"/>
  <c r="H12" i="1"/>
  <c r="K12" i="1" s="1"/>
  <c r="K7" i="1"/>
  <c r="K8" i="1"/>
  <c r="J7" i="1"/>
  <c r="J8" i="1"/>
  <c r="I7" i="1"/>
  <c r="I8" i="1"/>
  <c r="K5" i="1"/>
  <c r="J5" i="1"/>
  <c r="J6" i="1"/>
  <c r="I5" i="1"/>
  <c r="I6" i="1"/>
  <c r="H6" i="1"/>
  <c r="K6" i="1" s="1"/>
  <c r="K2" i="1"/>
  <c r="J2" i="1"/>
  <c r="J4" i="1"/>
  <c r="I2" i="1"/>
  <c r="I4" i="1"/>
  <c r="H4" i="1"/>
  <c r="K4" i="1" s="1"/>
  <c r="J17" i="1" l="1"/>
  <c r="I17" i="1"/>
  <c r="K4" i="2"/>
  <c r="K6" i="2"/>
  <c r="K7" i="2"/>
  <c r="K8" i="2"/>
  <c r="K9" i="2"/>
  <c r="K10" i="2"/>
  <c r="K11" i="2"/>
  <c r="K12" i="2"/>
  <c r="K14" i="2"/>
  <c r="K15" i="2"/>
  <c r="K16" i="2"/>
  <c r="K17" i="2"/>
  <c r="K18" i="2"/>
  <c r="K19" i="2"/>
  <c r="K20" i="2"/>
  <c r="J4" i="2"/>
  <c r="J6" i="2"/>
  <c r="J7" i="2"/>
  <c r="J8" i="2"/>
  <c r="J9" i="2"/>
  <c r="J10" i="2"/>
  <c r="J11" i="2"/>
  <c r="J12" i="2"/>
  <c r="J14" i="2"/>
  <c r="J15" i="2"/>
  <c r="J16" i="2"/>
  <c r="J17" i="2"/>
  <c r="J18" i="2"/>
  <c r="J19" i="2"/>
  <c r="J20" i="2"/>
  <c r="I4" i="2"/>
  <c r="I6" i="2"/>
  <c r="I7" i="2"/>
  <c r="I8" i="2"/>
  <c r="I9" i="2"/>
  <c r="I10" i="2"/>
  <c r="I11" i="2"/>
  <c r="I12" i="2"/>
  <c r="I14" i="2"/>
  <c r="I15" i="2"/>
  <c r="I16" i="2"/>
  <c r="I17" i="2"/>
  <c r="I18" i="2"/>
  <c r="I19" i="2"/>
  <c r="I20" i="2"/>
  <c r="K2" i="2" l="1"/>
  <c r="K3" i="2"/>
  <c r="J2" i="2"/>
  <c r="J3" i="2"/>
  <c r="I2" i="2"/>
  <c r="I3" i="2"/>
  <c r="K22" i="2" l="1"/>
  <c r="J22" i="2"/>
  <c r="D27" i="3" s="1"/>
  <c r="C28" i="3"/>
  <c r="D28" i="3"/>
  <c r="I22" i="2"/>
  <c r="C27" i="3" s="1"/>
  <c r="E28" i="3"/>
  <c r="E27" i="3"/>
  <c r="C30" i="3" l="1"/>
  <c r="D30" i="3"/>
  <c r="E30" i="3"/>
  <c r="C32" i="3" l="1"/>
  <c r="C33" i="3" l="1"/>
  <c r="C40" i="3" s="1"/>
</calcChain>
</file>

<file path=xl/sharedStrings.xml><?xml version="1.0" encoding="utf-8"?>
<sst xmlns="http://schemas.openxmlformats.org/spreadsheetml/2006/main" count="95" uniqueCount="55">
  <si>
    <t>No.</t>
  </si>
  <si>
    <t>Azonosító</t>
  </si>
  <si>
    <t>Szöveg</t>
  </si>
  <si>
    <t>Mennyiség</t>
  </si>
  <si>
    <t>Egys.</t>
  </si>
  <si>
    <t>Óradij</t>
  </si>
  <si>
    <t>Anyagár</t>
  </si>
  <si>
    <t>Gépköltség</t>
  </si>
  <si>
    <t>xÓradij</t>
  </si>
  <si>
    <t>xAnyagár</t>
  </si>
  <si>
    <t>xGépkölts.</t>
  </si>
  <si>
    <t>VÍZELLÁTÁS-CSATORNÁZÁS</t>
  </si>
  <si>
    <t>m</t>
  </si>
  <si>
    <t xml:space="preserve"> </t>
  </si>
  <si>
    <t>Uponor Aqua PE-Xa vízvezetékcső, 32x4,4 mm, szálban, PN10, Cikkszám: 1001206</t>
  </si>
  <si>
    <t>db</t>
  </si>
  <si>
    <t>K-tétel</t>
  </si>
  <si>
    <t>MOFÉM AHA Univerzális gömbcsap 1" bb. menettel, névleges méret 25 mm, sárgaréz, natúr, 16 bar, Kód: 113-0034-00</t>
  </si>
  <si>
    <t>Armacell Armaflex AC vagy KEF Kaiflex EF csőhéj, falvastagság: 9 mm, külső csőátmérő 35 mm, R: 09X035</t>
  </si>
  <si>
    <t>Összesen:</t>
  </si>
  <si>
    <t>HŐELLÁTÁS</t>
  </si>
  <si>
    <t>Munkanem</t>
  </si>
  <si>
    <t>Munkadíj</t>
  </si>
  <si>
    <t>Anyagköltség</t>
  </si>
  <si>
    <t>Összesen</t>
  </si>
  <si>
    <t>Mind összesen</t>
  </si>
  <si>
    <t>ÁFA</t>
  </si>
  <si>
    <t>EGYÉB KÖLTSÉGEK-BRUTTÓ:</t>
  </si>
  <si>
    <t>egyéb1</t>
  </si>
  <si>
    <t>egyéb2</t>
  </si>
  <si>
    <t>egyéb3</t>
  </si>
  <si>
    <t>ÖSSZESEN BRUTTÓ:</t>
  </si>
  <si>
    <t>egys</t>
  </si>
  <si>
    <t>Meglévő fűtési rendszeren új csatlakozási pont kialakítása, meglévő hidraulikus váltó eltolása</t>
  </si>
  <si>
    <t>Uponor Smatrix Pulse X-245 + R-208 szett</t>
  </si>
  <si>
    <t>Uponor Smatrix Base Pulse kiegészítő modul M-242</t>
  </si>
  <si>
    <t>Uponor Smatrix Base digitális termosztát T-148 fehér</t>
  </si>
  <si>
    <t>Padlófűtés vezérlése</t>
  </si>
  <si>
    <t>Uponor Vario PLUS Állásszabályzó 24V M30x1,5 km</t>
  </si>
  <si>
    <t xml:space="preserve">Fűtésvezeték új épület és meglévő kazánház között </t>
  </si>
  <si>
    <t>Armacell Tubolit DG extrudált polietilén csőhéj szigetelés, 13mm vastag, d28mm átmérőjű csővezetékre</t>
  </si>
  <si>
    <t>Steelpress kívül horganyzott szénacélcső présidomos kötésekkel, idomokkal 28x1,5 mm méretben</t>
  </si>
  <si>
    <t>Hajdu Aquastic AQ ECO 120 Erp, függőleges forróvítároló, 120 literes</t>
  </si>
  <si>
    <t>Hideg - és melegvíz hálózat kiépítése meglévő és új épületrész között</t>
  </si>
  <si>
    <t>Csatlakozási pont kialakítása mosó helyiségben, hidegvíz részére</t>
  </si>
  <si>
    <t>HL 21 csöpögtető tölcsér golyós bűzzárral D32</t>
  </si>
  <si>
    <t xml:space="preserve">Megrendelő : Pelaproject Kft </t>
  </si>
  <si>
    <t>2724 Újlengyel Petőfi Sándor utca 48.</t>
  </si>
  <si>
    <t>Építtető: Piliscsév Község Önkormányzata</t>
  </si>
  <si>
    <t>Címe:  2519 Piliscsév Béke utca 26.</t>
  </si>
  <si>
    <t>Munka megnevezése:  PILISCSÉVI „ARANYKAPU” EGYSÉGES ÓVODA-BÖLCSŐDE BŐVÍTÉSE</t>
  </si>
  <si>
    <t>Címe :  2519 Piliscsév Jubileum tér 1.</t>
  </si>
  <si>
    <t>Készítette : Pergel Lajos</t>
  </si>
  <si>
    <t>Pelaproject Kft</t>
  </si>
  <si>
    <t xml:space="preserve">Gépészeti és Villamos munkák után végzett javítási munkálatok , vakolás , glettelés , festés , dobozolás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</si>
</sst>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164" formatCode="#,##0\ [$Ft-40E]"/>
    <numFmt numFmtId="165" formatCode="_-* #,##0\ &quot;Ft&quot;_-;\-* #,##0\ &quot;Ft&quot;_-;_-* &quot;-&quot;??\ &quot;Ft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164" fontId="3" fillId="0" borderId="1" xfId="0" applyNumberFormat="1" applyFont="1" applyBorder="1" applyAlignment="1" applyProtection="1">
      <alignment horizontal="right"/>
      <protection locked="0"/>
    </xf>
    <xf numFmtId="165" fontId="4" fillId="0" borderId="0" xfId="1" applyNumberFormat="1" applyFont="1" applyAlignment="1">
      <alignment horizontal="right"/>
    </xf>
    <xf numFmtId="0" fontId="0" fillId="2" borderId="0" xfId="0" applyFill="1"/>
    <xf numFmtId="165" fontId="0" fillId="0" borderId="0" xfId="1" applyNumberFormat="1" applyFont="1"/>
    <xf numFmtId="165" fontId="2" fillId="0" borderId="0" xfId="1" applyNumberFormat="1" applyFont="1"/>
    <xf numFmtId="9" fontId="0" fillId="0" borderId="0" xfId="2" applyFont="1"/>
    <xf numFmtId="165" fontId="1" fillId="0" borderId="0" xfId="1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165" fontId="7" fillId="0" borderId="0" xfId="1" applyNumberFormat="1" applyFont="1" applyFill="1" applyAlignment="1">
      <alignment horizontal="right"/>
    </xf>
    <xf numFmtId="0" fontId="6" fillId="0" borderId="0" xfId="0" applyFont="1" applyAlignment="1">
      <alignment wrapText="1"/>
    </xf>
    <xf numFmtId="165" fontId="4" fillId="0" borderId="0" xfId="1" applyNumberFormat="1" applyFont="1" applyFill="1" applyAlignment="1">
      <alignment horizontal="right"/>
    </xf>
    <xf numFmtId="165" fontId="0" fillId="0" borderId="0" xfId="0" applyNumberForma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14" fontId="10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4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" fontId="0" fillId="0" borderId="0" xfId="0" applyNumberFormat="1" applyFont="1" applyFill="1"/>
    <xf numFmtId="164" fontId="4" fillId="0" borderId="1" xfId="0" applyNumberFormat="1" applyFont="1" applyFill="1" applyBorder="1" applyAlignment="1" applyProtection="1">
      <alignment horizontal="right"/>
      <protection locked="0"/>
    </xf>
    <xf numFmtId="4" fontId="5" fillId="0" borderId="0" xfId="0" applyNumberFormat="1" applyFont="1" applyFill="1"/>
    <xf numFmtId="0" fontId="5" fillId="0" borderId="0" xfId="0" applyFont="1" applyFill="1"/>
    <xf numFmtId="164" fontId="3" fillId="0" borderId="1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" fontId="6" fillId="0" borderId="0" xfId="0" applyNumberFormat="1" applyFont="1" applyFill="1"/>
    <xf numFmtId="164" fontId="7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wrapText="1"/>
    </xf>
    <xf numFmtId="4" fontId="0" fillId="0" borderId="0" xfId="0" applyNumberFormat="1" applyFill="1"/>
    <xf numFmtId="0" fontId="0" fillId="0" borderId="0" xfId="0" applyFill="1"/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165" fontId="1" fillId="2" borderId="0" xfId="1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right"/>
    </xf>
    <xf numFmtId="165" fontId="1" fillId="0" borderId="0" xfId="1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3">
    <cellStyle name="Normál" xfId="0" builtinId="0"/>
    <cellStyle name="Pénznem" xfId="1" builtinId="4"/>
    <cellStyle name="Százalék" xfId="2" builtinId="5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40"/>
  <sheetViews>
    <sheetView zoomScaleNormal="100" zoomScaleSheetLayoutView="100" workbookViewId="0">
      <selection activeCell="E46" sqref="E46"/>
    </sheetView>
  </sheetViews>
  <sheetFormatPr defaultRowHeight="15" x14ac:dyDescent="0.25"/>
  <cols>
    <col min="1" max="1" width="40.28515625" customWidth="1"/>
    <col min="2" max="2" width="13.85546875" customWidth="1"/>
    <col min="3" max="3" width="12.7109375" customWidth="1"/>
    <col min="4" max="4" width="20.28515625" customWidth="1"/>
    <col min="5" max="5" width="28.28515625" customWidth="1"/>
    <col min="12" max="12" width="10.140625" bestFit="1" customWidth="1"/>
  </cols>
  <sheetData>
    <row r="7" spans="1:4" ht="15.75" x14ac:dyDescent="0.25">
      <c r="A7" s="44" t="s">
        <v>46</v>
      </c>
      <c r="B7" s="44"/>
      <c r="C7" s="44"/>
      <c r="D7" s="44"/>
    </row>
    <row r="8" spans="1:4" ht="15.75" x14ac:dyDescent="0.25">
      <c r="A8" s="44" t="s">
        <v>47</v>
      </c>
      <c r="B8" s="44"/>
      <c r="C8" s="44"/>
      <c r="D8" s="44"/>
    </row>
    <row r="10" spans="1:4" ht="15.75" x14ac:dyDescent="0.25">
      <c r="A10" s="45" t="s">
        <v>48</v>
      </c>
      <c r="B10" s="45"/>
      <c r="C10" s="45"/>
      <c r="D10" s="45"/>
    </row>
    <row r="11" spans="1:4" ht="15.75" x14ac:dyDescent="0.25">
      <c r="A11" s="45" t="s">
        <v>49</v>
      </c>
      <c r="B11" s="45"/>
      <c r="C11" s="45"/>
      <c r="D11" s="45"/>
    </row>
    <row r="12" spans="1:4" ht="15.75" x14ac:dyDescent="0.25">
      <c r="A12" s="23"/>
      <c r="B12" s="23"/>
      <c r="C12" s="23"/>
      <c r="D12" s="23"/>
    </row>
    <row r="13" spans="1:4" ht="15.75" x14ac:dyDescent="0.25">
      <c r="A13" s="23" t="s">
        <v>50</v>
      </c>
      <c r="B13" s="23"/>
      <c r="C13" s="23"/>
      <c r="D13" s="23"/>
    </row>
    <row r="14" spans="1:4" ht="15.75" x14ac:dyDescent="0.25">
      <c r="A14" s="48" t="s">
        <v>51</v>
      </c>
      <c r="B14" s="48"/>
      <c r="C14" s="48"/>
      <c r="D14" s="48"/>
    </row>
    <row r="15" spans="1:4" ht="15.75" x14ac:dyDescent="0.25">
      <c r="A15" s="24"/>
      <c r="B15" s="24"/>
      <c r="C15" s="24"/>
      <c r="D15" s="24"/>
    </row>
    <row r="16" spans="1:4" x14ac:dyDescent="0.25">
      <c r="A16" s="49" t="s">
        <v>52</v>
      </c>
      <c r="B16" s="49"/>
    </row>
    <row r="17" spans="1:5" ht="15.75" x14ac:dyDescent="0.25">
      <c r="A17" s="50" t="s">
        <v>53</v>
      </c>
      <c r="B17" s="50"/>
    </row>
    <row r="18" spans="1:5" ht="15.75" x14ac:dyDescent="0.25">
      <c r="A18" s="47">
        <v>45103</v>
      </c>
      <c r="B18" s="48"/>
    </row>
    <row r="19" spans="1:5" x14ac:dyDescent="0.25">
      <c r="A19" s="25"/>
      <c r="B19" s="24"/>
    </row>
    <row r="26" spans="1:5" x14ac:dyDescent="0.25">
      <c r="A26" s="2" t="s">
        <v>21</v>
      </c>
      <c r="B26" s="2"/>
      <c r="C26" t="s">
        <v>22</v>
      </c>
      <c r="D26" s="2" t="s">
        <v>23</v>
      </c>
      <c r="E26" s="2" t="s">
        <v>7</v>
      </c>
    </row>
    <row r="27" spans="1:5" x14ac:dyDescent="0.25">
      <c r="A27" t="s">
        <v>20</v>
      </c>
      <c r="C27" s="12">
        <f>HŐELLÁTÁS!I22</f>
        <v>1456875</v>
      </c>
      <c r="D27" s="12">
        <f>HŐELLÁTÁS!J22</f>
        <v>1369106.25</v>
      </c>
      <c r="E27" s="12">
        <f>HŐELLÁTÁS!K22</f>
        <v>0</v>
      </c>
    </row>
    <row r="28" spans="1:5" x14ac:dyDescent="0.25">
      <c r="A28" t="s">
        <v>11</v>
      </c>
      <c r="C28" s="12">
        <f>'VÍZELLÁTÁS-CSATORNÁZÁS'!I17</f>
        <v>773812.5</v>
      </c>
      <c r="D28" s="12">
        <f>'VÍZELLÁTÁS-CSATORNÁZÁS'!J17</f>
        <v>1059700</v>
      </c>
      <c r="E28" s="12">
        <f>'VÍZELLÁTÁS-CSATORNÁZÁS'!K17</f>
        <v>0</v>
      </c>
    </row>
    <row r="29" spans="1:5" x14ac:dyDescent="0.25">
      <c r="C29" s="12"/>
      <c r="D29" s="12"/>
      <c r="E29" s="12"/>
    </row>
    <row r="30" spans="1:5" x14ac:dyDescent="0.25">
      <c r="A30" t="s">
        <v>24</v>
      </c>
      <c r="C30" s="12">
        <f>SUM(C27:C28)</f>
        <v>2230687.5</v>
      </c>
      <c r="D30" s="12">
        <f>SUM(D27:D28)</f>
        <v>2428806.25</v>
      </c>
      <c r="E30" s="12">
        <f>SUM(E27:E28)</f>
        <v>0</v>
      </c>
    </row>
    <row r="31" spans="1:5" x14ac:dyDescent="0.25">
      <c r="A31" s="1"/>
      <c r="B31" s="1"/>
      <c r="C31" s="12"/>
      <c r="D31" s="13"/>
      <c r="E31" s="13"/>
    </row>
    <row r="32" spans="1:5" x14ac:dyDescent="0.25">
      <c r="A32" t="s">
        <v>25</v>
      </c>
      <c r="C32" s="52">
        <f>(C30 + D30 + E30)</f>
        <v>4659493.75</v>
      </c>
      <c r="D32" s="52"/>
      <c r="E32" s="52"/>
    </row>
    <row r="33" spans="1:5" x14ac:dyDescent="0.25">
      <c r="A33" t="s">
        <v>26</v>
      </c>
      <c r="B33" s="14">
        <v>0.27</v>
      </c>
      <c r="C33" s="53">
        <f>C32*B33</f>
        <v>1258063.3125</v>
      </c>
      <c r="D33" s="53"/>
      <c r="E33" s="53"/>
    </row>
    <row r="35" spans="1:5" x14ac:dyDescent="0.25">
      <c r="A35" s="1" t="s">
        <v>27</v>
      </c>
      <c r="B35" s="14"/>
      <c r="C35" s="15"/>
      <c r="D35" s="15"/>
      <c r="E35" s="15"/>
    </row>
    <row r="36" spans="1:5" x14ac:dyDescent="0.25">
      <c r="A36" s="11" t="s">
        <v>28</v>
      </c>
      <c r="B36" s="14"/>
      <c r="C36" s="46"/>
      <c r="D36" s="46"/>
      <c r="E36" s="46"/>
    </row>
    <row r="37" spans="1:5" x14ac:dyDescent="0.25">
      <c r="A37" s="11" t="s">
        <v>29</v>
      </c>
      <c r="B37" s="14"/>
      <c r="C37" s="46"/>
      <c r="D37" s="46"/>
      <c r="E37" s="46"/>
    </row>
    <row r="38" spans="1:5" x14ac:dyDescent="0.25">
      <c r="A38" s="11" t="s">
        <v>30</v>
      </c>
      <c r="B38" s="14"/>
      <c r="C38" s="46"/>
      <c r="D38" s="46"/>
      <c r="E38" s="46"/>
    </row>
    <row r="39" spans="1:5" x14ac:dyDescent="0.25">
      <c r="A39" s="1"/>
      <c r="B39" s="14"/>
      <c r="C39" s="15"/>
      <c r="D39" s="15"/>
      <c r="E39" s="15"/>
    </row>
    <row r="40" spans="1:5" x14ac:dyDescent="0.25">
      <c r="A40" s="1" t="s">
        <v>31</v>
      </c>
      <c r="C40" s="51">
        <f>SUM(C31:E33)+C36+C37+C38</f>
        <v>5917557.0625</v>
      </c>
      <c r="D40" s="51"/>
      <c r="E40" s="51"/>
    </row>
  </sheetData>
  <mergeCells count="14">
    <mergeCell ref="C37:E37"/>
    <mergeCell ref="C38:E38"/>
    <mergeCell ref="C40:E40"/>
    <mergeCell ref="C32:E32"/>
    <mergeCell ref="C33:E33"/>
    <mergeCell ref="A7:D7"/>
    <mergeCell ref="A8:D8"/>
    <mergeCell ref="A10:D10"/>
    <mergeCell ref="A11:D11"/>
    <mergeCell ref="C36:E36"/>
    <mergeCell ref="A18:B18"/>
    <mergeCell ref="A14:D14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360" verticalDpi="360" r:id="rId1"/>
  <headerFooter>
    <oddHeader>&amp;RC.A.C. Kft.</oddHeader>
    <oddFooter>&amp;L2023.04.26.&amp;C&amp;P/&amp;N</oddFoot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zoomScaleSheetLayoutView="100" workbookViewId="0">
      <selection activeCell="K29" sqref="K29"/>
    </sheetView>
  </sheetViews>
  <sheetFormatPr defaultRowHeight="15" x14ac:dyDescent="0.25"/>
  <cols>
    <col min="1" max="1" width="5.7109375" customWidth="1"/>
    <col min="2" max="2" width="21.7109375" customWidth="1"/>
    <col min="3" max="3" width="60.7109375" customWidth="1"/>
    <col min="4" max="4" width="10.85546875" bestFit="1" customWidth="1"/>
    <col min="5" max="5" width="4.7109375" customWidth="1"/>
    <col min="6" max="8" width="11.7109375" customWidth="1"/>
    <col min="9" max="11" width="13.7109375" customWidth="1"/>
  </cols>
  <sheetData>
    <row r="1" spans="1:11" x14ac:dyDescent="0.25">
      <c r="A1" s="26" t="s">
        <v>0</v>
      </c>
      <c r="B1" s="26" t="s">
        <v>1</v>
      </c>
      <c r="C1" s="27" t="s">
        <v>2</v>
      </c>
      <c r="D1" s="28" t="s">
        <v>3</v>
      </c>
      <c r="E1" s="26" t="s">
        <v>4</v>
      </c>
      <c r="F1" s="28" t="s">
        <v>5</v>
      </c>
      <c r="G1" s="28" t="s">
        <v>6</v>
      </c>
      <c r="H1" s="28" t="s">
        <v>7</v>
      </c>
      <c r="I1" s="29" t="s">
        <v>8</v>
      </c>
      <c r="J1" s="29" t="s">
        <v>9</v>
      </c>
      <c r="K1" s="29" t="s">
        <v>10</v>
      </c>
    </row>
    <row r="2" spans="1:11" x14ac:dyDescent="0.25">
      <c r="A2" s="30" t="s">
        <v>13</v>
      </c>
      <c r="B2" s="30"/>
      <c r="C2" s="31"/>
      <c r="D2" s="32"/>
      <c r="E2" s="30"/>
      <c r="F2" s="33"/>
      <c r="G2" s="33"/>
      <c r="H2" s="33"/>
      <c r="I2" s="21" t="str">
        <f t="shared" ref="I2:I12" si="0">IF(D2&gt;0,D2*F2," ----- ")</f>
        <v xml:space="preserve"> ----- </v>
      </c>
      <c r="J2" s="21" t="str">
        <f t="shared" ref="J2:J12" si="1">IF(D2&gt;0,D2*G2," ----- ")</f>
        <v xml:space="preserve"> ----- </v>
      </c>
      <c r="K2" s="21" t="str">
        <f t="shared" ref="K2:K12" si="2">IF(D2&gt;0,D2*H2," ----- ")</f>
        <v xml:space="preserve"> ----- </v>
      </c>
    </row>
    <row r="3" spans="1:11" ht="30" x14ac:dyDescent="0.25">
      <c r="A3" s="30">
        <v>10</v>
      </c>
      <c r="B3" s="30" t="s">
        <v>16</v>
      </c>
      <c r="C3" s="31" t="s">
        <v>33</v>
      </c>
      <c r="D3" s="32">
        <v>1</v>
      </c>
      <c r="E3" s="30" t="s">
        <v>32</v>
      </c>
      <c r="F3" s="33">
        <v>87500</v>
      </c>
      <c r="G3" s="33">
        <v>118750</v>
      </c>
      <c r="H3" s="33">
        <v>0</v>
      </c>
      <c r="I3" s="21">
        <f t="shared" si="0"/>
        <v>87500</v>
      </c>
      <c r="J3" s="21">
        <f t="shared" si="1"/>
        <v>118750</v>
      </c>
      <c r="K3" s="21">
        <f t="shared" si="2"/>
        <v>0</v>
      </c>
    </row>
    <row r="4" spans="1:11" x14ac:dyDescent="0.25">
      <c r="A4" s="30"/>
      <c r="B4" s="30"/>
      <c r="C4" s="31"/>
      <c r="D4" s="32"/>
      <c r="E4" s="30"/>
      <c r="F4" s="33"/>
      <c r="G4" s="33"/>
      <c r="H4" s="33"/>
      <c r="I4" s="21" t="str">
        <f t="shared" si="0"/>
        <v xml:space="preserve"> ----- </v>
      </c>
      <c r="J4" s="21" t="str">
        <f t="shared" si="1"/>
        <v xml:space="preserve"> ----- </v>
      </c>
      <c r="K4" s="21" t="str">
        <f t="shared" si="2"/>
        <v xml:space="preserve"> ----- </v>
      </c>
    </row>
    <row r="5" spans="1:11" x14ac:dyDescent="0.25">
      <c r="A5" s="54" t="s">
        <v>37</v>
      </c>
      <c r="B5" s="54"/>
      <c r="C5" s="54"/>
      <c r="D5" s="32"/>
      <c r="E5" s="30"/>
      <c r="F5" s="30"/>
      <c r="G5" s="30"/>
      <c r="H5" s="33"/>
      <c r="I5" s="21"/>
      <c r="J5" s="21"/>
      <c r="K5" s="21"/>
    </row>
    <row r="6" spans="1:11" x14ac:dyDescent="0.25">
      <c r="A6" s="30">
        <v>11</v>
      </c>
      <c r="B6" s="30" t="s">
        <v>16</v>
      </c>
      <c r="C6" s="31" t="s">
        <v>34</v>
      </c>
      <c r="D6" s="32">
        <v>1</v>
      </c>
      <c r="E6" s="30" t="s">
        <v>32</v>
      </c>
      <c r="F6" s="33">
        <v>75000</v>
      </c>
      <c r="G6" s="33">
        <v>292250</v>
      </c>
      <c r="H6" s="33">
        <v>0</v>
      </c>
      <c r="I6" s="21">
        <f t="shared" si="0"/>
        <v>75000</v>
      </c>
      <c r="J6" s="21">
        <f t="shared" si="1"/>
        <v>292250</v>
      </c>
      <c r="K6" s="21">
        <f t="shared" si="2"/>
        <v>0</v>
      </c>
    </row>
    <row r="7" spans="1:11" x14ac:dyDescent="0.25">
      <c r="A7" s="30"/>
      <c r="B7" s="30"/>
      <c r="C7" s="31"/>
      <c r="D7" s="32"/>
      <c r="E7" s="30"/>
      <c r="F7" s="30"/>
      <c r="G7" s="30"/>
      <c r="H7" s="33"/>
      <c r="I7" s="21" t="str">
        <f t="shared" si="0"/>
        <v xml:space="preserve"> ----- </v>
      </c>
      <c r="J7" s="21" t="str">
        <f t="shared" si="1"/>
        <v xml:space="preserve"> ----- </v>
      </c>
      <c r="K7" s="21" t="str">
        <f t="shared" si="2"/>
        <v xml:space="preserve"> ----- </v>
      </c>
    </row>
    <row r="8" spans="1:11" x14ac:dyDescent="0.25">
      <c r="A8" s="30">
        <v>12</v>
      </c>
      <c r="B8" s="30" t="s">
        <v>16</v>
      </c>
      <c r="C8" s="31" t="s">
        <v>35</v>
      </c>
      <c r="D8" s="32">
        <v>1</v>
      </c>
      <c r="E8" s="30" t="s">
        <v>32</v>
      </c>
      <c r="F8" s="33">
        <v>14375</v>
      </c>
      <c r="G8" s="33">
        <v>38593.75</v>
      </c>
      <c r="H8" s="33">
        <v>0</v>
      </c>
      <c r="I8" s="21">
        <f t="shared" si="0"/>
        <v>14375</v>
      </c>
      <c r="J8" s="21">
        <f t="shared" si="1"/>
        <v>38593.75</v>
      </c>
      <c r="K8" s="21">
        <f t="shared" si="2"/>
        <v>0</v>
      </c>
    </row>
    <row r="9" spans="1:11" x14ac:dyDescent="0.25">
      <c r="A9" s="30"/>
      <c r="B9" s="30"/>
      <c r="C9" s="31"/>
      <c r="D9" s="32"/>
      <c r="E9" s="30"/>
      <c r="F9" s="30"/>
      <c r="G9" s="30"/>
      <c r="H9" s="33"/>
      <c r="I9" s="21" t="str">
        <f t="shared" si="0"/>
        <v xml:space="preserve"> ----- </v>
      </c>
      <c r="J9" s="21" t="str">
        <f t="shared" si="1"/>
        <v xml:space="preserve"> ----- </v>
      </c>
      <c r="K9" s="21" t="str">
        <f t="shared" si="2"/>
        <v xml:space="preserve"> ----- </v>
      </c>
    </row>
    <row r="10" spans="1:11" x14ac:dyDescent="0.25">
      <c r="A10" s="30">
        <v>13</v>
      </c>
      <c r="B10" s="30" t="s">
        <v>16</v>
      </c>
      <c r="C10" s="31" t="s">
        <v>36</v>
      </c>
      <c r="D10" s="32">
        <v>6</v>
      </c>
      <c r="E10" s="30" t="s">
        <v>15</v>
      </c>
      <c r="F10" s="33">
        <v>10625</v>
      </c>
      <c r="G10" s="33">
        <v>41125</v>
      </c>
      <c r="H10" s="33">
        <v>0</v>
      </c>
      <c r="I10" s="21">
        <f t="shared" si="0"/>
        <v>63750</v>
      </c>
      <c r="J10" s="21">
        <f t="shared" si="1"/>
        <v>246750</v>
      </c>
      <c r="K10" s="21">
        <f t="shared" si="2"/>
        <v>0</v>
      </c>
    </row>
    <row r="11" spans="1:11" x14ac:dyDescent="0.25">
      <c r="A11" s="30"/>
      <c r="B11" s="30"/>
      <c r="C11" s="31"/>
      <c r="D11" s="32"/>
      <c r="E11" s="30"/>
      <c r="F11" s="30"/>
      <c r="G11" s="30"/>
      <c r="H11" s="33"/>
      <c r="I11" s="21" t="str">
        <f t="shared" si="0"/>
        <v xml:space="preserve"> ----- </v>
      </c>
      <c r="J11" s="21" t="str">
        <f t="shared" si="1"/>
        <v xml:space="preserve"> ----- </v>
      </c>
      <c r="K11" s="21" t="str">
        <f t="shared" si="2"/>
        <v xml:space="preserve"> ----- </v>
      </c>
    </row>
    <row r="12" spans="1:11" x14ac:dyDescent="0.25">
      <c r="A12" s="30">
        <v>14</v>
      </c>
      <c r="B12" s="30" t="s">
        <v>16</v>
      </c>
      <c r="C12" s="31" t="s">
        <v>38</v>
      </c>
      <c r="D12" s="32">
        <v>12</v>
      </c>
      <c r="E12" s="30" t="s">
        <v>15</v>
      </c>
      <c r="F12" s="33">
        <v>3750</v>
      </c>
      <c r="G12" s="33">
        <v>15243.75</v>
      </c>
      <c r="H12" s="33">
        <v>0</v>
      </c>
      <c r="I12" s="21">
        <f t="shared" si="0"/>
        <v>45000</v>
      </c>
      <c r="J12" s="21">
        <f t="shared" si="1"/>
        <v>182925</v>
      </c>
      <c r="K12" s="21">
        <f t="shared" si="2"/>
        <v>0</v>
      </c>
    </row>
    <row r="13" spans="1:11" x14ac:dyDescent="0.25">
      <c r="A13" s="30"/>
      <c r="B13" s="30"/>
      <c r="C13" s="31"/>
      <c r="D13" s="32"/>
      <c r="E13" s="30"/>
      <c r="F13" s="30"/>
      <c r="G13" s="30"/>
      <c r="H13" s="33"/>
      <c r="I13" s="21"/>
      <c r="J13" s="21"/>
      <c r="K13" s="21"/>
    </row>
    <row r="14" spans="1:11" x14ac:dyDescent="0.25">
      <c r="A14" s="54" t="s">
        <v>39</v>
      </c>
      <c r="B14" s="54"/>
      <c r="C14" s="54"/>
      <c r="D14" s="32"/>
      <c r="E14" s="30"/>
      <c r="F14" s="30"/>
      <c r="G14" s="30"/>
      <c r="H14" s="33"/>
      <c r="I14" s="21" t="str">
        <f t="shared" ref="I14:I20" si="3">IF(D14&gt;0,D14*F14," ----- ")</f>
        <v xml:space="preserve"> ----- </v>
      </c>
      <c r="J14" s="21" t="str">
        <f t="shared" ref="J14:J20" si="4">IF(D14&gt;0,D14*G14," ----- ")</f>
        <v xml:space="preserve"> ----- </v>
      </c>
      <c r="K14" s="21" t="str">
        <f t="shared" ref="K14:K20" si="5">IF(D14&gt;0,D14*H14," ----- ")</f>
        <v xml:space="preserve"> ----- </v>
      </c>
    </row>
    <row r="15" spans="1:11" ht="30" x14ac:dyDescent="0.25">
      <c r="A15" s="30">
        <v>15</v>
      </c>
      <c r="B15" s="30" t="s">
        <v>16</v>
      </c>
      <c r="C15" s="31" t="s">
        <v>41</v>
      </c>
      <c r="D15" s="32">
        <v>112</v>
      </c>
      <c r="E15" s="30" t="s">
        <v>12</v>
      </c>
      <c r="F15" s="33">
        <v>8062.5</v>
      </c>
      <c r="G15" s="33">
        <v>3525</v>
      </c>
      <c r="H15" s="33">
        <v>0</v>
      </c>
      <c r="I15" s="21">
        <f t="shared" si="3"/>
        <v>903000</v>
      </c>
      <c r="J15" s="21">
        <f t="shared" si="4"/>
        <v>394800</v>
      </c>
      <c r="K15" s="21">
        <f t="shared" si="5"/>
        <v>0</v>
      </c>
    </row>
    <row r="16" spans="1:11" x14ac:dyDescent="0.25">
      <c r="A16" s="30"/>
      <c r="B16" s="30"/>
      <c r="C16" s="31"/>
      <c r="D16" s="32"/>
      <c r="E16" s="30"/>
      <c r="F16" s="30"/>
      <c r="G16" s="30"/>
      <c r="H16" s="30"/>
      <c r="I16" s="21" t="str">
        <f t="shared" si="3"/>
        <v xml:space="preserve"> ----- </v>
      </c>
      <c r="J16" s="21" t="str">
        <f t="shared" si="4"/>
        <v xml:space="preserve"> ----- </v>
      </c>
      <c r="K16" s="21" t="str">
        <f t="shared" si="5"/>
        <v xml:space="preserve"> ----- </v>
      </c>
    </row>
    <row r="17" spans="1:11" ht="30" x14ac:dyDescent="0.25">
      <c r="A17" s="30">
        <v>16</v>
      </c>
      <c r="B17" s="30" t="s">
        <v>16</v>
      </c>
      <c r="C17" s="31" t="s">
        <v>40</v>
      </c>
      <c r="D17" s="32">
        <v>112</v>
      </c>
      <c r="E17" s="30" t="s">
        <v>12</v>
      </c>
      <c r="F17" s="33">
        <v>2250</v>
      </c>
      <c r="G17" s="33">
        <v>650</v>
      </c>
      <c r="H17" s="33">
        <v>0</v>
      </c>
      <c r="I17" s="21">
        <f t="shared" si="3"/>
        <v>252000</v>
      </c>
      <c r="J17" s="21">
        <f t="shared" si="4"/>
        <v>72800</v>
      </c>
      <c r="K17" s="21">
        <f t="shared" si="5"/>
        <v>0</v>
      </c>
    </row>
    <row r="18" spans="1:11" x14ac:dyDescent="0.25">
      <c r="A18" s="30"/>
      <c r="B18" s="30"/>
      <c r="C18" s="31"/>
      <c r="D18" s="32"/>
      <c r="E18" s="30"/>
      <c r="F18" s="30"/>
      <c r="G18" s="30"/>
      <c r="H18" s="30"/>
      <c r="I18" s="21" t="str">
        <f t="shared" si="3"/>
        <v xml:space="preserve"> ----- </v>
      </c>
      <c r="J18" s="21" t="str">
        <f t="shared" si="4"/>
        <v xml:space="preserve"> ----- </v>
      </c>
      <c r="K18" s="21" t="str">
        <f t="shared" si="5"/>
        <v xml:space="preserve"> ----- </v>
      </c>
    </row>
    <row r="19" spans="1:11" ht="30" x14ac:dyDescent="0.25">
      <c r="A19" s="30">
        <v>17</v>
      </c>
      <c r="B19" s="30" t="s">
        <v>16</v>
      </c>
      <c r="C19" s="31" t="s">
        <v>17</v>
      </c>
      <c r="D19" s="32">
        <v>2</v>
      </c>
      <c r="E19" s="30" t="s">
        <v>15</v>
      </c>
      <c r="F19" s="33">
        <v>8125</v>
      </c>
      <c r="G19" s="33">
        <v>11118.75</v>
      </c>
      <c r="H19" s="33">
        <f t="shared" ref="H19" si="6">IF(D19&gt;0, ," ----- ")</f>
        <v>0</v>
      </c>
      <c r="I19" s="21">
        <f t="shared" si="3"/>
        <v>16250</v>
      </c>
      <c r="J19" s="21">
        <f t="shared" si="4"/>
        <v>22237.5</v>
      </c>
      <c r="K19" s="21">
        <f t="shared" si="5"/>
        <v>0</v>
      </c>
    </row>
    <row r="20" spans="1:11" x14ac:dyDescent="0.25">
      <c r="C20" s="20"/>
      <c r="D20" s="8"/>
      <c r="F20" s="9"/>
      <c r="G20" s="9"/>
      <c r="H20" s="9"/>
      <c r="I20" s="21" t="str">
        <f t="shared" si="3"/>
        <v xml:space="preserve"> ----- </v>
      </c>
      <c r="J20" s="21" t="str">
        <f t="shared" si="4"/>
        <v xml:space="preserve"> ----- </v>
      </c>
      <c r="K20" s="21" t="str">
        <f t="shared" si="5"/>
        <v xml:space="preserve"> ----- </v>
      </c>
    </row>
    <row r="21" spans="1:11" x14ac:dyDescent="0.25">
      <c r="C21" s="3" t="s">
        <v>19</v>
      </c>
      <c r="D21" s="8"/>
      <c r="F21" s="9"/>
      <c r="G21" s="9"/>
      <c r="H21" s="9"/>
      <c r="I21" s="10"/>
      <c r="J21" s="10"/>
      <c r="K21" s="10"/>
    </row>
    <row r="22" spans="1:11" x14ac:dyDescent="0.25">
      <c r="C22" s="3"/>
      <c r="D22" s="8"/>
      <c r="F22" s="9"/>
      <c r="G22" s="9"/>
      <c r="H22" s="9"/>
      <c r="I22" s="5">
        <f>SUM(I2:I20)</f>
        <v>1456875</v>
      </c>
      <c r="J22" s="5">
        <f>SUM(J2:J20)</f>
        <v>1369106.25</v>
      </c>
      <c r="K22" s="5">
        <f>SUM(K2:K19)</f>
        <v>0</v>
      </c>
    </row>
  </sheetData>
  <mergeCells count="2">
    <mergeCell ref="A14:C14"/>
    <mergeCell ref="A5:C5"/>
  </mergeCells>
  <conditionalFormatting sqref="F2:H3 F4:G4 F6:G6 F8:G8 F10:G10 F12:G12 F15:G15">
    <cfRule type="expression" dxfId="6" priority="9">
      <formula xml:space="preserve"> $D2 &gt; 0</formula>
    </cfRule>
  </conditionalFormatting>
  <conditionalFormatting sqref="F19:H22">
    <cfRule type="expression" dxfId="5" priority="5">
      <formula xml:space="preserve"> $D19 &gt; 0</formula>
    </cfRule>
  </conditionalFormatting>
  <conditionalFormatting sqref="H4:H15 F17:H17">
    <cfRule type="expression" dxfId="4" priority="6">
      <formula xml:space="preserve"> $D4 &gt; 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horizontalDpi="360" verticalDpi="360" r:id="rId1"/>
  <headerFooter>
    <oddHeader>&amp;RC.A.C. Kft.</oddHeader>
    <oddFooter>&amp;L2023.04.26.&amp;C&amp;P/&amp;N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zoomScaleSheetLayoutView="100" workbookViewId="0">
      <selection activeCell="I17" sqref="I17"/>
    </sheetView>
  </sheetViews>
  <sheetFormatPr defaultRowHeight="15" x14ac:dyDescent="0.25"/>
  <cols>
    <col min="1" max="1" width="5.7109375" customWidth="1"/>
    <col min="2" max="2" width="21.7109375" customWidth="1"/>
    <col min="3" max="3" width="60.7109375" customWidth="1"/>
    <col min="4" max="4" width="10.85546875" bestFit="1" customWidth="1"/>
    <col min="5" max="5" width="5.42578125" bestFit="1" customWidth="1"/>
    <col min="6" max="8" width="11.7109375" customWidth="1"/>
    <col min="9" max="11" width="13.7109375" customWidth="1"/>
    <col min="12" max="12" width="11" bestFit="1" customWidth="1"/>
  </cols>
  <sheetData>
    <row r="1" spans="1:12" x14ac:dyDescent="0.25">
      <c r="A1" s="2" t="s">
        <v>0</v>
      </c>
      <c r="B1" s="2" t="s">
        <v>1</v>
      </c>
      <c r="C1" s="4" t="s">
        <v>2</v>
      </c>
      <c r="D1" s="7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</row>
    <row r="2" spans="1:12" x14ac:dyDescent="0.25">
      <c r="A2" s="16"/>
      <c r="B2" s="16"/>
      <c r="C2" s="17"/>
      <c r="D2" s="18"/>
      <c r="E2" s="16"/>
      <c r="F2" s="9"/>
      <c r="G2" s="9"/>
      <c r="H2" s="9"/>
      <c r="I2" s="19" t="str">
        <f t="shared" ref="I2:I15" si="0">IF(D2&gt;0,D2*F2," ----- ")</f>
        <v xml:space="preserve"> ----- </v>
      </c>
      <c r="J2" s="19" t="str">
        <f t="shared" ref="J2:J15" si="1">IF(D2&gt;0,D2*G2," ----- ")</f>
        <v xml:space="preserve"> ----- </v>
      </c>
      <c r="K2" s="19" t="str">
        <f t="shared" ref="K2:K15" si="2">IF(D2&gt;0,D2*H2," ----- ")</f>
        <v xml:space="preserve"> ----- </v>
      </c>
    </row>
    <row r="3" spans="1:12" x14ac:dyDescent="0.25">
      <c r="A3" s="55" t="s">
        <v>43</v>
      </c>
      <c r="B3" s="55"/>
      <c r="C3" s="55"/>
      <c r="D3" s="34"/>
      <c r="E3" s="35"/>
      <c r="F3" s="36"/>
      <c r="G3" s="36"/>
      <c r="H3" s="36"/>
      <c r="I3" s="19"/>
      <c r="J3" s="19"/>
      <c r="K3" s="19"/>
    </row>
    <row r="4" spans="1:12" ht="30" x14ac:dyDescent="0.25">
      <c r="A4" s="37">
        <v>71</v>
      </c>
      <c r="B4" s="37" t="s">
        <v>16</v>
      </c>
      <c r="C4" s="38" t="s">
        <v>14</v>
      </c>
      <c r="D4" s="39">
        <v>35</v>
      </c>
      <c r="E4" s="37" t="s">
        <v>12</v>
      </c>
      <c r="F4" s="36">
        <v>7625</v>
      </c>
      <c r="G4" s="36">
        <v>6106.25</v>
      </c>
      <c r="H4" s="36">
        <f t="shared" ref="H4" si="3">IF(D4&gt;0, ," ----- ")</f>
        <v>0</v>
      </c>
      <c r="I4" s="19">
        <f t="shared" si="0"/>
        <v>266875</v>
      </c>
      <c r="J4" s="19">
        <f t="shared" si="1"/>
        <v>213718.75</v>
      </c>
      <c r="K4" s="19">
        <f t="shared" si="2"/>
        <v>0</v>
      </c>
    </row>
    <row r="5" spans="1:12" x14ac:dyDescent="0.25">
      <c r="A5" s="37"/>
      <c r="B5" s="37"/>
      <c r="C5" s="38"/>
      <c r="D5" s="39"/>
      <c r="E5" s="37"/>
      <c r="F5" s="37"/>
      <c r="G5" s="37"/>
      <c r="H5" s="40"/>
      <c r="I5" s="19" t="str">
        <f t="shared" si="0"/>
        <v xml:space="preserve"> ----- </v>
      </c>
      <c r="J5" s="19" t="str">
        <f t="shared" si="1"/>
        <v xml:space="preserve"> ----- </v>
      </c>
      <c r="K5" s="19" t="str">
        <f t="shared" si="2"/>
        <v xml:space="preserve"> ----- </v>
      </c>
    </row>
    <row r="6" spans="1:12" ht="30" x14ac:dyDescent="0.25">
      <c r="A6" s="37">
        <v>72</v>
      </c>
      <c r="B6" s="37" t="s">
        <v>16</v>
      </c>
      <c r="C6" s="41" t="s">
        <v>18</v>
      </c>
      <c r="D6" s="42">
        <v>35</v>
      </c>
      <c r="E6" s="43" t="s">
        <v>12</v>
      </c>
      <c r="F6" s="36">
        <v>2250</v>
      </c>
      <c r="G6" s="36">
        <v>562.5</v>
      </c>
      <c r="H6" s="36">
        <f t="shared" ref="H6" si="4">IF(D6&gt;0, ," ----- ")</f>
        <v>0</v>
      </c>
      <c r="I6" s="19">
        <f t="shared" si="0"/>
        <v>78750</v>
      </c>
      <c r="J6" s="19">
        <f t="shared" si="1"/>
        <v>19687.5</v>
      </c>
      <c r="K6" s="19">
        <f t="shared" si="2"/>
        <v>0</v>
      </c>
    </row>
    <row r="7" spans="1:12" x14ac:dyDescent="0.25">
      <c r="A7" s="37"/>
      <c r="B7" s="37"/>
      <c r="C7" s="38"/>
      <c r="D7" s="39"/>
      <c r="E7" s="37"/>
      <c r="F7" s="37"/>
      <c r="G7" s="37"/>
      <c r="H7" s="40"/>
      <c r="I7" s="19" t="str">
        <f t="shared" si="0"/>
        <v xml:space="preserve"> ----- </v>
      </c>
      <c r="J7" s="19" t="str">
        <f t="shared" si="1"/>
        <v xml:space="preserve"> ----- </v>
      </c>
      <c r="K7" s="19" t="str">
        <f t="shared" si="2"/>
        <v xml:space="preserve"> ----- </v>
      </c>
    </row>
    <row r="8" spans="1:12" ht="30" x14ac:dyDescent="0.25">
      <c r="A8" s="37">
        <v>73</v>
      </c>
      <c r="B8" s="37" t="s">
        <v>16</v>
      </c>
      <c r="C8" s="38" t="s">
        <v>42</v>
      </c>
      <c r="D8" s="39">
        <v>1</v>
      </c>
      <c r="E8" s="37" t="s">
        <v>15</v>
      </c>
      <c r="F8" s="36">
        <v>47062.5</v>
      </c>
      <c r="G8" s="36">
        <v>121100</v>
      </c>
      <c r="H8" s="36">
        <v>0</v>
      </c>
      <c r="I8" s="19">
        <f t="shared" si="0"/>
        <v>47062.5</v>
      </c>
      <c r="J8" s="19">
        <f t="shared" si="1"/>
        <v>121100</v>
      </c>
      <c r="K8" s="19">
        <f t="shared" si="2"/>
        <v>0</v>
      </c>
    </row>
    <row r="9" spans="1:12" x14ac:dyDescent="0.25">
      <c r="A9" s="37"/>
      <c r="B9" s="37"/>
      <c r="C9" s="38"/>
      <c r="D9" s="39"/>
      <c r="E9" s="37"/>
      <c r="F9" s="37"/>
      <c r="G9" s="37"/>
      <c r="H9" s="36"/>
      <c r="I9" s="19"/>
      <c r="J9" s="19"/>
      <c r="K9" s="19"/>
      <c r="L9" s="22"/>
    </row>
    <row r="10" spans="1:12" x14ac:dyDescent="0.25">
      <c r="A10" s="37">
        <v>74</v>
      </c>
      <c r="B10" s="37" t="s">
        <v>16</v>
      </c>
      <c r="C10" s="38" t="s">
        <v>45</v>
      </c>
      <c r="D10" s="39">
        <v>1</v>
      </c>
      <c r="E10" s="37" t="s">
        <v>15</v>
      </c>
      <c r="F10" s="36">
        <v>7000</v>
      </c>
      <c r="G10" s="36">
        <v>9825</v>
      </c>
      <c r="H10" s="36">
        <v>0</v>
      </c>
      <c r="I10" s="19">
        <f t="shared" si="0"/>
        <v>7000</v>
      </c>
      <c r="J10" s="19">
        <f t="shared" si="1"/>
        <v>9825</v>
      </c>
      <c r="K10" s="19">
        <f t="shared" si="2"/>
        <v>0</v>
      </c>
    </row>
    <row r="11" spans="1:12" x14ac:dyDescent="0.25">
      <c r="A11" s="37"/>
      <c r="B11" s="37"/>
      <c r="C11" s="38"/>
      <c r="D11" s="39"/>
      <c r="E11" s="37"/>
      <c r="F11" s="37"/>
      <c r="G11" s="37"/>
      <c r="H11" s="40"/>
      <c r="I11" s="19"/>
      <c r="J11" s="19"/>
      <c r="K11" s="19"/>
    </row>
    <row r="12" spans="1:12" ht="30" x14ac:dyDescent="0.25">
      <c r="A12" s="37">
        <v>75</v>
      </c>
      <c r="B12" s="37" t="s">
        <v>16</v>
      </c>
      <c r="C12" s="41" t="s">
        <v>17</v>
      </c>
      <c r="D12" s="42">
        <v>1</v>
      </c>
      <c r="E12" s="43" t="s">
        <v>15</v>
      </c>
      <c r="F12" s="36">
        <v>8125</v>
      </c>
      <c r="G12" s="36">
        <v>11118.75</v>
      </c>
      <c r="H12" s="36">
        <f t="shared" ref="H12" si="5">IF(D12&gt;0, ," ----- ")</f>
        <v>0</v>
      </c>
      <c r="I12" s="19">
        <f t="shared" si="0"/>
        <v>8125</v>
      </c>
      <c r="J12" s="19">
        <f t="shared" si="1"/>
        <v>11118.75</v>
      </c>
      <c r="K12" s="19">
        <f t="shared" si="2"/>
        <v>0</v>
      </c>
    </row>
    <row r="13" spans="1:12" x14ac:dyDescent="0.25">
      <c r="A13" s="37"/>
      <c r="B13" s="37"/>
      <c r="C13" s="38"/>
      <c r="D13" s="39"/>
      <c r="E13" s="37"/>
      <c r="F13" s="37"/>
      <c r="G13" s="37"/>
      <c r="H13" s="37"/>
      <c r="I13" s="19" t="str">
        <f t="shared" si="0"/>
        <v xml:space="preserve"> ----- </v>
      </c>
      <c r="J13" s="19" t="str">
        <f t="shared" si="1"/>
        <v xml:space="preserve"> ----- </v>
      </c>
      <c r="K13" s="19" t="str">
        <f t="shared" si="2"/>
        <v xml:space="preserve"> ----- </v>
      </c>
    </row>
    <row r="14" spans="1:12" x14ac:dyDescent="0.25">
      <c r="A14" s="37">
        <v>76</v>
      </c>
      <c r="B14" s="37" t="s">
        <v>16</v>
      </c>
      <c r="C14" s="38" t="s">
        <v>44</v>
      </c>
      <c r="D14" s="39">
        <v>1</v>
      </c>
      <c r="E14" s="37" t="s">
        <v>32</v>
      </c>
      <c r="F14" s="36">
        <v>33000</v>
      </c>
      <c r="G14" s="36">
        <v>17250</v>
      </c>
      <c r="H14" s="36">
        <v>0</v>
      </c>
      <c r="I14" s="19">
        <f t="shared" si="0"/>
        <v>33000</v>
      </c>
      <c r="J14" s="19">
        <f t="shared" si="1"/>
        <v>17250</v>
      </c>
      <c r="K14" s="19">
        <f t="shared" si="2"/>
        <v>0</v>
      </c>
    </row>
    <row r="15" spans="1:12" x14ac:dyDescent="0.25">
      <c r="A15" s="43"/>
      <c r="B15" s="43"/>
      <c r="C15" s="41"/>
      <c r="D15" s="42"/>
      <c r="E15" s="43"/>
      <c r="F15" s="36"/>
      <c r="G15" s="36"/>
      <c r="H15" s="36"/>
      <c r="I15" s="19" t="str">
        <f t="shared" si="0"/>
        <v xml:space="preserve"> ----- </v>
      </c>
      <c r="J15" s="19" t="str">
        <f t="shared" si="1"/>
        <v xml:space="preserve"> ----- </v>
      </c>
      <c r="K15" s="19" t="str">
        <f t="shared" si="2"/>
        <v xml:space="preserve"> ----- </v>
      </c>
    </row>
    <row r="16" spans="1:12" ht="30" x14ac:dyDescent="0.25">
      <c r="A16" s="43"/>
      <c r="B16" s="43" t="s">
        <v>16</v>
      </c>
      <c r="C16" s="41" t="s">
        <v>54</v>
      </c>
      <c r="D16" s="39">
        <v>1</v>
      </c>
      <c r="E16" s="37" t="s">
        <v>32</v>
      </c>
      <c r="F16" s="36">
        <v>333000</v>
      </c>
      <c r="G16" s="36">
        <v>667000</v>
      </c>
      <c r="H16" s="36">
        <v>0</v>
      </c>
      <c r="I16" s="19">
        <f t="shared" ref="I16" si="6">IF(D16&gt;0,D16*F16," ----- ")</f>
        <v>333000</v>
      </c>
      <c r="J16" s="19">
        <f t="shared" ref="J16" si="7">IF(D16&gt;0,D16*G16," ----- ")</f>
        <v>667000</v>
      </c>
      <c r="K16" s="19">
        <f t="shared" ref="K16" si="8">IF(D16&gt;0,D16*H16," ----- ")</f>
        <v>0</v>
      </c>
    </row>
    <row r="17" spans="3:11" x14ac:dyDescent="0.25">
      <c r="C17" s="3" t="s">
        <v>19</v>
      </c>
      <c r="D17" s="8"/>
      <c r="F17" s="9"/>
      <c r="G17" s="9"/>
      <c r="H17" s="9"/>
      <c r="I17" s="5">
        <f>SUM(I2:I16)</f>
        <v>773812.5</v>
      </c>
      <c r="J17" s="5">
        <f>SUM(J2:J16)</f>
        <v>1059700</v>
      </c>
      <c r="K17" s="5"/>
    </row>
  </sheetData>
  <mergeCells count="1">
    <mergeCell ref="A3:C3"/>
  </mergeCells>
  <conditionalFormatting sqref="F4:G4 F6:G6 F8:G8 F10:G10 F12:G12">
    <cfRule type="expression" dxfId="3" priority="13">
      <formula xml:space="preserve"> $D4 &gt; 0</formula>
    </cfRule>
  </conditionalFormatting>
  <conditionalFormatting sqref="F2:H3">
    <cfRule type="expression" dxfId="2" priority="25">
      <formula xml:space="preserve"> $D2 &gt; 0</formula>
    </cfRule>
  </conditionalFormatting>
  <conditionalFormatting sqref="F14:H17">
    <cfRule type="expression" dxfId="1" priority="9">
      <formula xml:space="preserve"> $D14 &gt; 0</formula>
    </cfRule>
  </conditionalFormatting>
  <conditionalFormatting sqref="H4:H12">
    <cfRule type="expression" dxfId="0" priority="8">
      <formula xml:space="preserve"> $D4 &gt; 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horizontalDpi="360" verticalDpi="360" r:id="rId1"/>
  <headerFooter>
    <oddHeader>&amp;RC.A.C. Kft</oddHeader>
    <oddFooter>&amp;L2023.04.26.&amp;C&amp;P/&amp;N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Összesen</vt:lpstr>
      <vt:lpstr>HŐELLÁTÁS</vt:lpstr>
      <vt:lpstr>VÍZELLÁTÁS-CSATORNÁZÁS</vt:lpstr>
      <vt:lpstr>Összesen!Nyomtatási_terület</vt:lpstr>
      <vt:lpstr>'VÍZELLÁTÁS-CSATORNÁZÁS'!Nyomtatási_terület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Gabor</dc:creator>
  <cp:lastModifiedBy>Kollár Anikó</cp:lastModifiedBy>
  <cp:lastPrinted>2023-09-26T09:22:25Z</cp:lastPrinted>
  <dcterms:created xsi:type="dcterms:W3CDTF">2022-05-05T10:04:54Z</dcterms:created>
  <dcterms:modified xsi:type="dcterms:W3CDTF">2023-09-26T09:22:28Z</dcterms:modified>
</cp:coreProperties>
</file>