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1.31\"/>
    </mc:Choice>
  </mc:AlternateContent>
  <bookViews>
    <workbookView xWindow="0" yWindow="0" windowWidth="28800" windowHeight="12300" firstSheet="6" activeTab="13"/>
  </bookViews>
  <sheets>
    <sheet name="2. Mérleg" sheetId="4" r:id="rId1"/>
    <sheet name="3. Bevételek." sheetId="5" r:id="rId2"/>
    <sheet name="4. Kiadások" sheetId="6" r:id="rId3"/>
    <sheet name="5. Bev.részl." sheetId="9" r:id="rId4"/>
    <sheet name="6. hozzájár.össz." sheetId="15" r:id="rId5"/>
    <sheet name="6.a.hozzájárulás részl." sheetId="24" r:id="rId6"/>
    <sheet name="7. tartalékok,p.eszk.átad." sheetId="20" r:id="rId7"/>
    <sheet name="8. egyenleg" sheetId="22" r:id="rId8"/>
    <sheet name="9. finansz." sheetId="21" r:id="rId9"/>
    <sheet name="10. létszám" sheetId="16" r:id="rId10"/>
    <sheet name="11.díjkedv." sheetId="17" r:id="rId11"/>
    <sheet name="12. Ei. felhaszn." sheetId="12" r:id="rId12"/>
    <sheet name="13.P.Mérleg" sheetId="23" r:id="rId13"/>
    <sheet name="Munka1" sheetId="27" r:id="rId14"/>
    <sheet name="Munka2" sheetId="26" state="hidden" r:id="rId15"/>
  </sheets>
  <externalReferences>
    <externalReference r:id="rId16"/>
  </externalReferences>
  <definedNames>
    <definedName name="_xlnm.Print_Titles" localSheetId="1">'3. Bevételek.'!$1:$16</definedName>
    <definedName name="_xlnm.Print_Titles" localSheetId="2">'4. Kiadások'!$1:$14</definedName>
    <definedName name="_xlnm.Print_Area" localSheetId="9">'10. létszám'!$A$1:$H$21</definedName>
    <definedName name="_xlnm.Print_Area" localSheetId="10">'11.díjkedv.'!$A$1:$C$13</definedName>
    <definedName name="_xlnm.Print_Area" localSheetId="11">'12. Ei. felhaszn.'!$A$1:$N$35</definedName>
    <definedName name="_xlnm.Print_Area" localSheetId="12">'13.P.Mérleg'!$A$1:$E$50</definedName>
    <definedName name="_xlnm.Print_Area" localSheetId="0">'2. Mérleg'!$A$1:$C$50</definedName>
    <definedName name="_xlnm.Print_Area" localSheetId="1">'3. Bevételek.'!$A$1:$P$37</definedName>
    <definedName name="_xlnm.Print_Area" localSheetId="2">'4. Kiadások'!$A$1:$O$35</definedName>
    <definedName name="_xlnm.Print_Area" localSheetId="3">'5. Bev.részl.'!$A$1:$D$51</definedName>
    <definedName name="_xlnm.Print_Area" localSheetId="4">'6. hozzájár.össz.'!$A$1:$G$26</definedName>
    <definedName name="_xlnm.Print_Area" localSheetId="5">'6.a.hozzájárulás részl.'!$A$1:$AF$33</definedName>
    <definedName name="_xlnm.Print_Area" localSheetId="6">'7. tartalékok,p.eszk.átad.'!$A$1:$D$25</definedName>
    <definedName name="_xlnm.Print_Area" localSheetId="8">'9. finansz.'!$A$1:$D$13</definedName>
    <definedName name="_xlnm.Print_Area" localSheetId="14">Munka2!$A$1:$N$30</definedName>
    <definedName name="onev">[1]kod!$BT$34:$BT$3184</definedName>
  </definedNames>
  <calcPr calcId="191029"/>
</workbook>
</file>

<file path=xl/calcChain.xml><?xml version="1.0" encoding="utf-8"?>
<calcChain xmlns="http://schemas.openxmlformats.org/spreadsheetml/2006/main">
  <c r="F26" i="9" l="1"/>
  <c r="F19" i="9"/>
  <c r="E26" i="9"/>
  <c r="R19" i="5"/>
  <c r="R21" i="5"/>
  <c r="R22" i="5"/>
  <c r="R23" i="5"/>
  <c r="R24" i="5"/>
  <c r="R26" i="5"/>
  <c r="R28" i="5"/>
  <c r="R30" i="5"/>
  <c r="R32" i="5"/>
  <c r="R34" i="5"/>
  <c r="R36" i="5"/>
  <c r="D11" i="20" l="1"/>
  <c r="E49" i="9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11" i="15"/>
  <c r="Z10" i="24" l="1"/>
  <c r="Z11" i="24"/>
  <c r="Z12" i="24"/>
  <c r="Z13" i="24"/>
  <c r="Z14" i="24"/>
  <c r="Z15" i="24"/>
  <c r="Z16" i="24"/>
  <c r="Z17" i="24"/>
  <c r="Z18" i="24"/>
  <c r="Z19" i="24"/>
  <c r="Z20" i="24"/>
  <c r="Z21" i="24"/>
  <c r="Z22" i="24"/>
  <c r="Z23" i="24"/>
  <c r="Z9" i="24"/>
  <c r="AD9" i="24"/>
  <c r="E26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11" i="15"/>
  <c r="O10" i="24" l="1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9" i="24"/>
  <c r="N26" i="24" l="1"/>
  <c r="X10" i="24"/>
  <c r="AA10" i="24" s="1"/>
  <c r="X11" i="24"/>
  <c r="AA11" i="24" s="1"/>
  <c r="X12" i="24"/>
  <c r="AA12" i="24" s="1"/>
  <c r="X13" i="24"/>
  <c r="AA13" i="24" s="1"/>
  <c r="X14" i="24"/>
  <c r="AA14" i="24" s="1"/>
  <c r="X15" i="24"/>
  <c r="AA15" i="24" s="1"/>
  <c r="X16" i="24"/>
  <c r="AA16" i="24" s="1"/>
  <c r="X17" i="24"/>
  <c r="AA17" i="24" s="1"/>
  <c r="X18" i="24"/>
  <c r="AA18" i="24" s="1"/>
  <c r="X19" i="24"/>
  <c r="AA19" i="24" s="1"/>
  <c r="X20" i="24"/>
  <c r="AA20" i="24" s="1"/>
  <c r="X21" i="24"/>
  <c r="AA21" i="24" s="1"/>
  <c r="X22" i="24"/>
  <c r="AA22" i="24" s="1"/>
  <c r="X23" i="24"/>
  <c r="AA23" i="24" s="1"/>
  <c r="X9" i="24"/>
  <c r="AA9" i="24" s="1"/>
  <c r="V10" i="24" l="1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9" i="24"/>
  <c r="Y9" i="24"/>
  <c r="AB9" i="24" l="1"/>
  <c r="R24" i="24"/>
  <c r="D48" i="9" l="1"/>
  <c r="G18" i="5"/>
  <c r="Q19" i="5" l="1"/>
  <c r="Q20" i="5"/>
  <c r="Q21" i="5"/>
  <c r="S21" i="5"/>
  <c r="Q22" i="5"/>
  <c r="Q23" i="5"/>
  <c r="S23" i="5"/>
  <c r="Q24" i="5"/>
  <c r="Q26" i="5"/>
  <c r="S26" i="5"/>
  <c r="Q27" i="5"/>
  <c r="Q28" i="5"/>
  <c r="Q29" i="5"/>
  <c r="Q30" i="5"/>
  <c r="Q31" i="5"/>
  <c r="Q32" i="5"/>
  <c r="Q33" i="5"/>
  <c r="Q34" i="5"/>
  <c r="Q35" i="5"/>
  <c r="Q36" i="5"/>
  <c r="S36" i="5"/>
  <c r="P17" i="6"/>
  <c r="Q17" i="6"/>
  <c r="P18" i="6"/>
  <c r="P19" i="6"/>
  <c r="Q19" i="6" s="1"/>
  <c r="P20" i="6"/>
  <c r="P21" i="6"/>
  <c r="Q21" i="6"/>
  <c r="P22" i="6"/>
  <c r="Q22" i="6"/>
  <c r="P24" i="6"/>
  <c r="Q24" i="6"/>
  <c r="P25" i="6"/>
  <c r="P26" i="6"/>
  <c r="Q26" i="6" s="1"/>
  <c r="P27" i="6"/>
  <c r="P28" i="6"/>
  <c r="Q28" i="6" s="1"/>
  <c r="P29" i="6"/>
  <c r="P30" i="6"/>
  <c r="Q30" i="6"/>
  <c r="P31" i="6"/>
  <c r="P32" i="6"/>
  <c r="Q32" i="6"/>
  <c r="P33" i="6"/>
  <c r="P34" i="6"/>
  <c r="Q34" i="6"/>
  <c r="S34" i="5" l="1"/>
  <c r="S28" i="5"/>
  <c r="S29" i="5"/>
  <c r="S31" i="5"/>
  <c r="S20" i="5"/>
  <c r="S33" i="5"/>
  <c r="S30" i="5"/>
  <c r="S22" i="5"/>
  <c r="S35" i="5"/>
  <c r="S27" i="5"/>
  <c r="S19" i="5"/>
  <c r="S32" i="5"/>
  <c r="S24" i="5"/>
  <c r="F25" i="5" l="1"/>
  <c r="G25" i="5"/>
  <c r="H25" i="5"/>
  <c r="I25" i="5"/>
  <c r="J25" i="5"/>
  <c r="K25" i="5"/>
  <c r="L25" i="5"/>
  <c r="M25" i="5"/>
  <c r="N25" i="5"/>
  <c r="O25" i="5"/>
  <c r="P25" i="5"/>
  <c r="Q25" i="5" l="1"/>
  <c r="F23" i="6"/>
  <c r="G23" i="6"/>
  <c r="H23" i="6"/>
  <c r="I23" i="6"/>
  <c r="J23" i="6"/>
  <c r="K23" i="6"/>
  <c r="L23" i="6"/>
  <c r="M23" i="6"/>
  <c r="N23" i="6"/>
  <c r="O23" i="6"/>
  <c r="P23" i="6" l="1"/>
  <c r="S25" i="5" s="1"/>
  <c r="D44" i="9" l="1"/>
  <c r="B24" i="24" l="1"/>
  <c r="D25" i="20" l="1"/>
  <c r="D27" i="9" l="1"/>
  <c r="E19" i="9" l="1"/>
  <c r="N15" i="26" l="1"/>
  <c r="G9" i="26" l="1"/>
  <c r="G20" i="26" l="1"/>
  <c r="G28" i="26" s="1"/>
  <c r="G29" i="26" l="1"/>
  <c r="H10" i="26" s="1"/>
  <c r="D13" i="21" l="1"/>
  <c r="C43" i="4"/>
  <c r="F18" i="5" l="1"/>
  <c r="H18" i="5"/>
  <c r="H37" i="5" s="1"/>
  <c r="I18" i="5"/>
  <c r="J18" i="5"/>
  <c r="K18" i="5"/>
  <c r="L18" i="5"/>
  <c r="M18" i="5"/>
  <c r="N18" i="5"/>
  <c r="O18" i="5"/>
  <c r="O37" i="5" s="1"/>
  <c r="P18" i="5"/>
  <c r="P37" i="5" s="1"/>
  <c r="I37" i="5"/>
  <c r="J37" i="5"/>
  <c r="D31" i="9"/>
  <c r="Q18" i="5" l="1"/>
  <c r="N37" i="5"/>
  <c r="F37" i="5"/>
  <c r="G37" i="5"/>
  <c r="M37" i="5"/>
  <c r="L37" i="5"/>
  <c r="K37" i="5"/>
  <c r="Q37" i="5" l="1"/>
  <c r="C24" i="24"/>
  <c r="H10" i="24" l="1"/>
  <c r="E9" i="24"/>
  <c r="AE9" i="24" s="1"/>
  <c r="H22" i="24"/>
  <c r="D22" i="24"/>
  <c r="D14" i="24"/>
  <c r="H21" i="24"/>
  <c r="AD21" i="24" s="1"/>
  <c r="D21" i="24"/>
  <c r="D13" i="24"/>
  <c r="H20" i="24"/>
  <c r="AD20" i="24" s="1"/>
  <c r="D20" i="24"/>
  <c r="D12" i="24"/>
  <c r="H19" i="24"/>
  <c r="AD19" i="24" s="1"/>
  <c r="D18" i="24"/>
  <c r="D23" i="24"/>
  <c r="D15" i="24"/>
  <c r="H12" i="24"/>
  <c r="D19" i="24"/>
  <c r="D11" i="24"/>
  <c r="H16" i="24"/>
  <c r="H15" i="24"/>
  <c r="D17" i="24"/>
  <c r="H9" i="24"/>
  <c r="H14" i="24"/>
  <c r="AD14" i="24" s="1"/>
  <c r="D9" i="24"/>
  <c r="D16" i="24"/>
  <c r="H23" i="24"/>
  <c r="AD23" i="24" s="1"/>
  <c r="H13" i="24"/>
  <c r="I13" i="24" s="1"/>
  <c r="H11" i="24"/>
  <c r="AD11" i="24" s="1"/>
  <c r="D10" i="24"/>
  <c r="H18" i="24"/>
  <c r="AD18" i="24" s="1"/>
  <c r="E12" i="24"/>
  <c r="E20" i="24"/>
  <c r="E13" i="24"/>
  <c r="E17" i="24"/>
  <c r="E18" i="24"/>
  <c r="E11" i="24"/>
  <c r="E21" i="24"/>
  <c r="E22" i="24"/>
  <c r="E14" i="24"/>
  <c r="E23" i="24"/>
  <c r="E16" i="24"/>
  <c r="E15" i="24"/>
  <c r="E10" i="24"/>
  <c r="E19" i="24"/>
  <c r="H17" i="24"/>
  <c r="F9" i="26"/>
  <c r="H9" i="26"/>
  <c r="H12" i="26" s="1"/>
  <c r="F28" i="26"/>
  <c r="F30" i="26" s="1"/>
  <c r="G11" i="26" s="1"/>
  <c r="G12" i="26" s="1"/>
  <c r="M24" i="24"/>
  <c r="I9" i="24" l="1"/>
  <c r="AD17" i="24"/>
  <c r="AD15" i="24"/>
  <c r="AD10" i="24"/>
  <c r="AD12" i="24"/>
  <c r="AD13" i="24"/>
  <c r="AD16" i="24"/>
  <c r="AD22" i="24"/>
  <c r="I16" i="24"/>
  <c r="I12" i="24"/>
  <c r="I10" i="24"/>
  <c r="I21" i="24"/>
  <c r="I17" i="24"/>
  <c r="I15" i="24"/>
  <c r="I14" i="24"/>
  <c r="I20" i="24"/>
  <c r="I23" i="24"/>
  <c r="I19" i="24"/>
  <c r="I22" i="24"/>
  <c r="I18" i="24"/>
  <c r="I11" i="24"/>
  <c r="P13" i="24"/>
  <c r="P21" i="24"/>
  <c r="P15" i="24"/>
  <c r="P18" i="24"/>
  <c r="P14" i="24"/>
  <c r="P22" i="24"/>
  <c r="P9" i="24"/>
  <c r="P23" i="24"/>
  <c r="P16" i="24"/>
  <c r="P17" i="24"/>
  <c r="P10" i="24"/>
  <c r="P20" i="24"/>
  <c r="P11" i="24"/>
  <c r="P19" i="24"/>
  <c r="P12" i="24"/>
  <c r="F11" i="26"/>
  <c r="H11" i="26"/>
  <c r="D24" i="24"/>
  <c r="U24" i="24"/>
  <c r="W24" i="24"/>
  <c r="S24" i="24"/>
  <c r="I24" i="24" l="1"/>
  <c r="O24" i="24"/>
  <c r="O26" i="24" s="1"/>
  <c r="F12" i="26"/>
  <c r="V24" i="24"/>
  <c r="Z24" i="24"/>
  <c r="Y18" i="24" l="1"/>
  <c r="Y15" i="24"/>
  <c r="Y13" i="24"/>
  <c r="X24" i="24"/>
  <c r="Y10" i="24"/>
  <c r="Y22" i="24"/>
  <c r="Y11" i="24"/>
  <c r="Y20" i="24"/>
  <c r="Y12" i="24"/>
  <c r="Y23" i="24"/>
  <c r="Y21" i="24"/>
  <c r="Y19" i="24"/>
  <c r="Y17" i="24"/>
  <c r="Y14" i="24"/>
  <c r="Y16" i="24"/>
  <c r="AB22" i="24" l="1"/>
  <c r="AB10" i="24"/>
  <c r="AB11" i="24"/>
  <c r="AB19" i="24"/>
  <c r="AB13" i="24"/>
  <c r="AB16" i="24"/>
  <c r="AB14" i="24"/>
  <c r="AB17" i="24"/>
  <c r="AB21" i="24"/>
  <c r="AB23" i="24"/>
  <c r="AB12" i="24"/>
  <c r="AB15" i="24"/>
  <c r="AB20" i="24"/>
  <c r="AB18" i="24"/>
  <c r="F18" i="15"/>
  <c r="F15" i="15"/>
  <c r="AA24" i="24"/>
  <c r="F16" i="15"/>
  <c r="F25" i="15"/>
  <c r="F24" i="15"/>
  <c r="F23" i="15"/>
  <c r="F17" i="15"/>
  <c r="F14" i="15"/>
  <c r="F12" i="15"/>
  <c r="F20" i="15"/>
  <c r="F11" i="15"/>
  <c r="Y24" i="24"/>
  <c r="F13" i="15"/>
  <c r="F19" i="15"/>
  <c r="F21" i="15"/>
  <c r="F22" i="15"/>
  <c r="T24" i="24"/>
  <c r="AB24" i="24" l="1"/>
  <c r="F26" i="15"/>
  <c r="G16" i="24"/>
  <c r="AE16" i="24" s="1"/>
  <c r="G9" i="24"/>
  <c r="J9" i="24" s="1"/>
  <c r="K9" i="24" s="1"/>
  <c r="G17" i="24"/>
  <c r="G18" i="24"/>
  <c r="G19" i="24"/>
  <c r="G23" i="24"/>
  <c r="G10" i="24"/>
  <c r="G11" i="24"/>
  <c r="AE11" i="24" s="1"/>
  <c r="G15" i="24"/>
  <c r="AE15" i="24" s="1"/>
  <c r="G12" i="24"/>
  <c r="AE12" i="24" s="1"/>
  <c r="G20" i="24"/>
  <c r="G13" i="24"/>
  <c r="G21" i="24"/>
  <c r="G14" i="24"/>
  <c r="G22" i="24"/>
  <c r="J21" i="24" l="1"/>
  <c r="AE21" i="24"/>
  <c r="AF21" i="24" s="1"/>
  <c r="J19" i="24"/>
  <c r="AE19" i="24"/>
  <c r="AF19" i="24" s="1"/>
  <c r="J14" i="24"/>
  <c r="AE14" i="24"/>
  <c r="AF14" i="24" s="1"/>
  <c r="J13" i="24"/>
  <c r="AE13" i="24"/>
  <c r="AF13" i="24" s="1"/>
  <c r="J20" i="24"/>
  <c r="AE20" i="24"/>
  <c r="AF20" i="24" s="1"/>
  <c r="D11" i="15"/>
  <c r="AF9" i="24"/>
  <c r="J18" i="24"/>
  <c r="AE18" i="24"/>
  <c r="AF18" i="24" s="1"/>
  <c r="J23" i="24"/>
  <c r="AE23" i="24"/>
  <c r="AF23" i="24" s="1"/>
  <c r="J17" i="24"/>
  <c r="AE17" i="24"/>
  <c r="AF17" i="24" s="1"/>
  <c r="J22" i="24"/>
  <c r="AE22" i="24"/>
  <c r="AF22" i="24" s="1"/>
  <c r="J10" i="24"/>
  <c r="AE10" i="24"/>
  <c r="AF10" i="24" s="1"/>
  <c r="J15" i="24"/>
  <c r="J16" i="24"/>
  <c r="AF12" i="24"/>
  <c r="J12" i="24"/>
  <c r="AF11" i="24"/>
  <c r="J11" i="24"/>
  <c r="AF16" i="24"/>
  <c r="AF15" i="24"/>
  <c r="N24" i="24"/>
  <c r="D18" i="15" l="1"/>
  <c r="K16" i="24"/>
  <c r="D17" i="15"/>
  <c r="G17" i="15" s="1"/>
  <c r="K15" i="24"/>
  <c r="D25" i="15"/>
  <c r="K23" i="24"/>
  <c r="D15" i="15"/>
  <c r="K13" i="24"/>
  <c r="D12" i="15"/>
  <c r="K10" i="24"/>
  <c r="D20" i="15"/>
  <c r="G20" i="15" s="1"/>
  <c r="K18" i="24"/>
  <c r="D16" i="15"/>
  <c r="K14" i="24"/>
  <c r="D24" i="15"/>
  <c r="K22" i="24"/>
  <c r="D21" i="15"/>
  <c r="K19" i="24"/>
  <c r="D14" i="15"/>
  <c r="G14" i="15" s="1"/>
  <c r="K12" i="24"/>
  <c r="D13" i="15"/>
  <c r="K11" i="24"/>
  <c r="D19" i="15"/>
  <c r="K17" i="24"/>
  <c r="D22" i="15"/>
  <c r="K20" i="24"/>
  <c r="D23" i="15"/>
  <c r="K21" i="24"/>
  <c r="G11" i="15"/>
  <c r="J24" i="24"/>
  <c r="G22" i="15"/>
  <c r="P24" i="24"/>
  <c r="G18" i="15"/>
  <c r="G12" i="15"/>
  <c r="G24" i="15"/>
  <c r="G23" i="15"/>
  <c r="G19" i="15"/>
  <c r="G21" i="15"/>
  <c r="G13" i="15"/>
  <c r="G16" i="15"/>
  <c r="G25" i="15"/>
  <c r="G15" i="15"/>
  <c r="G24" i="24"/>
  <c r="G26" i="15" l="1"/>
  <c r="J26" i="15" s="1"/>
  <c r="H24" i="24"/>
  <c r="AD24" i="24"/>
  <c r="AF24" i="24" l="1"/>
  <c r="AE24" i="24"/>
  <c r="AH24" i="24" s="1"/>
  <c r="E17" i="6" l="1"/>
  <c r="C26" i="15"/>
  <c r="C50" i="4" l="1"/>
  <c r="C17" i="22"/>
  <c r="E20" i="6" l="1"/>
  <c r="Q20" i="6" s="1"/>
  <c r="E22" i="5"/>
  <c r="E20" i="5"/>
  <c r="E33" i="6" l="1"/>
  <c r="Q33" i="6" s="1"/>
  <c r="E31" i="6"/>
  <c r="E35" i="5"/>
  <c r="R35" i="5" s="1"/>
  <c r="E33" i="5"/>
  <c r="E31" i="5"/>
  <c r="E29" i="6"/>
  <c r="Q29" i="6" s="1"/>
  <c r="E29" i="5"/>
  <c r="E27" i="6"/>
  <c r="E25" i="6"/>
  <c r="Q25" i="6" s="1"/>
  <c r="E27" i="5"/>
  <c r="R27" i="5" s="1"/>
  <c r="R31" i="5" l="1"/>
  <c r="Q31" i="6"/>
  <c r="R33" i="5"/>
  <c r="Q27" i="6"/>
  <c r="R29" i="5"/>
  <c r="E25" i="5"/>
  <c r="E23" i="6"/>
  <c r="E18" i="6"/>
  <c r="Q18" i="6" l="1"/>
  <c r="R20" i="5"/>
  <c r="Q23" i="6"/>
  <c r="R25" i="5"/>
  <c r="G32" i="23"/>
  <c r="H32" i="23"/>
  <c r="F32" i="23"/>
  <c r="G51" i="23"/>
  <c r="H51" i="23"/>
  <c r="F51" i="23"/>
  <c r="D42" i="23" l="1"/>
  <c r="D50" i="23" s="1"/>
  <c r="E42" i="23"/>
  <c r="E50" i="23" s="1"/>
  <c r="C42" i="23"/>
  <c r="C50" i="23" s="1"/>
  <c r="D31" i="23"/>
  <c r="E31" i="23" l="1"/>
  <c r="C31" i="23"/>
  <c r="D20" i="12"/>
  <c r="E20" i="12"/>
  <c r="F20" i="12"/>
  <c r="G20" i="12"/>
  <c r="H20" i="12"/>
  <c r="I20" i="12"/>
  <c r="J20" i="12"/>
  <c r="K20" i="12"/>
  <c r="L20" i="12"/>
  <c r="M20" i="12"/>
  <c r="N20" i="12"/>
  <c r="C20" i="12"/>
  <c r="D19" i="12"/>
  <c r="E19" i="12"/>
  <c r="F19" i="12"/>
  <c r="G19" i="12"/>
  <c r="H19" i="12"/>
  <c r="I19" i="12"/>
  <c r="J19" i="12"/>
  <c r="K19" i="12"/>
  <c r="L19" i="12"/>
  <c r="M19" i="12"/>
  <c r="N19" i="12"/>
  <c r="C19" i="12"/>
  <c r="D17" i="12"/>
  <c r="E17" i="12"/>
  <c r="F17" i="12"/>
  <c r="G17" i="12"/>
  <c r="H17" i="12"/>
  <c r="I17" i="12"/>
  <c r="J17" i="12"/>
  <c r="K17" i="12"/>
  <c r="L17" i="12"/>
  <c r="M17" i="12"/>
  <c r="N17" i="12"/>
  <c r="C17" i="12"/>
  <c r="D16" i="12"/>
  <c r="E16" i="12"/>
  <c r="F16" i="12"/>
  <c r="G16" i="12"/>
  <c r="H16" i="12"/>
  <c r="I16" i="12"/>
  <c r="J16" i="12"/>
  <c r="K16" i="12"/>
  <c r="L16" i="12"/>
  <c r="M16" i="12"/>
  <c r="N16" i="12"/>
  <c r="C16" i="12"/>
  <c r="D15" i="12"/>
  <c r="E15" i="12"/>
  <c r="F15" i="12"/>
  <c r="G15" i="12"/>
  <c r="H15" i="12"/>
  <c r="I15" i="12"/>
  <c r="J15" i="12"/>
  <c r="K15" i="12"/>
  <c r="L15" i="12"/>
  <c r="M15" i="12"/>
  <c r="N15" i="12"/>
  <c r="C15" i="12"/>
  <c r="D8" i="12"/>
  <c r="E8" i="12"/>
  <c r="F8" i="12"/>
  <c r="G8" i="12"/>
  <c r="H8" i="12"/>
  <c r="I8" i="12"/>
  <c r="J8" i="12"/>
  <c r="K8" i="12"/>
  <c r="L8" i="12"/>
  <c r="M8" i="12"/>
  <c r="N8" i="12"/>
  <c r="C8" i="12"/>
  <c r="D12" i="12"/>
  <c r="E12" i="12"/>
  <c r="F12" i="12"/>
  <c r="G12" i="12"/>
  <c r="H12" i="12"/>
  <c r="I12" i="12"/>
  <c r="J12" i="12"/>
  <c r="K12" i="12"/>
  <c r="L12" i="12"/>
  <c r="M12" i="12"/>
  <c r="N12" i="12"/>
  <c r="C12" i="12"/>
  <c r="D10" i="12"/>
  <c r="E10" i="12"/>
  <c r="F10" i="12"/>
  <c r="G10" i="12"/>
  <c r="H10" i="12"/>
  <c r="I10" i="12"/>
  <c r="J10" i="12"/>
  <c r="K10" i="12"/>
  <c r="L10" i="12"/>
  <c r="M10" i="12"/>
  <c r="N10" i="12"/>
  <c r="C10" i="12"/>
  <c r="P15" i="6" l="1"/>
  <c r="Q15" i="6" s="1"/>
  <c r="F16" i="6"/>
  <c r="G16" i="6"/>
  <c r="G35" i="6" s="1"/>
  <c r="H16" i="6"/>
  <c r="H35" i="6" s="1"/>
  <c r="I16" i="6"/>
  <c r="I35" i="6" s="1"/>
  <c r="J16" i="6"/>
  <c r="J35" i="6" s="1"/>
  <c r="K16" i="6"/>
  <c r="K35" i="6" s="1"/>
  <c r="L16" i="6"/>
  <c r="L35" i="6" s="1"/>
  <c r="M16" i="6"/>
  <c r="M35" i="6" s="1"/>
  <c r="N16" i="6"/>
  <c r="N35" i="6" s="1"/>
  <c r="O16" i="6"/>
  <c r="O35" i="6" s="1"/>
  <c r="E16" i="6"/>
  <c r="E18" i="5"/>
  <c r="R18" i="5" s="1"/>
  <c r="F35" i="6" l="1"/>
  <c r="P35" i="6" s="1"/>
  <c r="P16" i="6"/>
  <c r="E37" i="5"/>
  <c r="E35" i="6"/>
  <c r="R37" i="5" l="1"/>
  <c r="Q16" i="6"/>
  <c r="S18" i="5"/>
  <c r="Q35" i="6"/>
  <c r="S37" i="5"/>
  <c r="D15" i="16" l="1"/>
  <c r="E15" i="16"/>
  <c r="F15" i="16"/>
  <c r="G15" i="16"/>
  <c r="C15" i="16"/>
  <c r="H20" i="16"/>
  <c r="D14" i="16" l="1"/>
  <c r="E14" i="16"/>
  <c r="F14" i="16"/>
  <c r="G14" i="16"/>
  <c r="C14" i="16" l="1"/>
  <c r="C21" i="16" s="1"/>
  <c r="H19" i="16"/>
  <c r="C8" i="22"/>
  <c r="C12" i="4" l="1"/>
  <c r="C30" i="4"/>
  <c r="V36" i="5"/>
  <c r="D18" i="9" l="1"/>
  <c r="D16" i="9"/>
  <c r="U28" i="5" l="1"/>
  <c r="U26" i="5"/>
  <c r="B26" i="15" l="1"/>
  <c r="O23" i="12" l="1"/>
  <c r="P23" i="12" s="1"/>
  <c r="O24" i="12"/>
  <c r="P24" i="12" s="1"/>
  <c r="O25" i="12"/>
  <c r="P25" i="12" s="1"/>
  <c r="O26" i="12"/>
  <c r="P26" i="12" s="1"/>
  <c r="O28" i="12"/>
  <c r="P28" i="12" s="1"/>
  <c r="O29" i="12"/>
  <c r="P29" i="12" s="1"/>
  <c r="O30" i="12"/>
  <c r="P30" i="12" s="1"/>
  <c r="O31" i="12"/>
  <c r="P31" i="12" s="1"/>
  <c r="D26" i="15" l="1"/>
  <c r="C32" i="12"/>
  <c r="D32" i="12"/>
  <c r="E32" i="12"/>
  <c r="F32" i="12"/>
  <c r="G32" i="12"/>
  <c r="H32" i="12"/>
  <c r="I32" i="12"/>
  <c r="J32" i="12"/>
  <c r="K32" i="12"/>
  <c r="L32" i="12"/>
  <c r="M32" i="12"/>
  <c r="N32" i="12"/>
  <c r="B32" i="12"/>
  <c r="O32" i="12" l="1"/>
  <c r="P32" i="12" s="1"/>
  <c r="D40" i="9" l="1"/>
  <c r="D38" i="9" l="1"/>
  <c r="D33" i="9" s="1"/>
  <c r="U32" i="5" l="1"/>
  <c r="H17" i="16" l="1"/>
  <c r="H18" i="16"/>
  <c r="H16" i="16"/>
  <c r="H15" i="16" l="1"/>
  <c r="O8" i="12" l="1"/>
  <c r="P8" i="12" s="1"/>
  <c r="C27" i="12"/>
  <c r="D27" i="12"/>
  <c r="D33" i="12" s="1"/>
  <c r="E27" i="12"/>
  <c r="E33" i="12" s="1"/>
  <c r="F27" i="12"/>
  <c r="F33" i="12" s="1"/>
  <c r="G27" i="12"/>
  <c r="G33" i="12" s="1"/>
  <c r="H27" i="12"/>
  <c r="H33" i="12" s="1"/>
  <c r="I27" i="12"/>
  <c r="I33" i="12" s="1"/>
  <c r="J27" i="12"/>
  <c r="J33" i="12" s="1"/>
  <c r="K27" i="12"/>
  <c r="K33" i="12" s="1"/>
  <c r="L27" i="12"/>
  <c r="L33" i="12" s="1"/>
  <c r="M27" i="12"/>
  <c r="M33" i="12" s="1"/>
  <c r="N27" i="12"/>
  <c r="N33" i="12" s="1"/>
  <c r="B27" i="12"/>
  <c r="F21" i="12"/>
  <c r="F35" i="12" s="1"/>
  <c r="J21" i="12"/>
  <c r="J35" i="12" s="1"/>
  <c r="N21" i="12"/>
  <c r="N35" i="12" s="1"/>
  <c r="C21" i="12"/>
  <c r="C35" i="12" s="1"/>
  <c r="D21" i="12"/>
  <c r="D35" i="12" s="1"/>
  <c r="E21" i="12"/>
  <c r="E35" i="12" s="1"/>
  <c r="G21" i="12"/>
  <c r="H21" i="12"/>
  <c r="H35" i="12" s="1"/>
  <c r="I21" i="12"/>
  <c r="I35" i="12" s="1"/>
  <c r="K21" i="12"/>
  <c r="K35" i="12" s="1"/>
  <c r="L21" i="12"/>
  <c r="L35" i="12" s="1"/>
  <c r="M21" i="12"/>
  <c r="M35" i="12" s="1"/>
  <c r="B21" i="12"/>
  <c r="B35" i="12" s="1"/>
  <c r="C13" i="12"/>
  <c r="C34" i="12" s="1"/>
  <c r="D13" i="12"/>
  <c r="E13" i="12"/>
  <c r="F13" i="12"/>
  <c r="F34" i="12" s="1"/>
  <c r="G13" i="12"/>
  <c r="G34" i="12" s="1"/>
  <c r="H13" i="12"/>
  <c r="I13" i="12"/>
  <c r="J13" i="12"/>
  <c r="J34" i="12" s="1"/>
  <c r="K13" i="12"/>
  <c r="K34" i="12" s="1"/>
  <c r="L13" i="12"/>
  <c r="M13" i="12"/>
  <c r="N13" i="12"/>
  <c r="N34" i="12" s="1"/>
  <c r="B13" i="12"/>
  <c r="B34" i="12" s="1"/>
  <c r="C22" i="4"/>
  <c r="M34" i="12" l="1"/>
  <c r="I34" i="12"/>
  <c r="E34" i="12"/>
  <c r="B33" i="12"/>
  <c r="C33" i="12"/>
  <c r="O33" i="12" s="1"/>
  <c r="O27" i="12"/>
  <c r="P27" i="12" s="1"/>
  <c r="L34" i="12"/>
  <c r="H34" i="12"/>
  <c r="D34" i="12"/>
  <c r="C27" i="22"/>
  <c r="G22" i="12"/>
  <c r="K22" i="12"/>
  <c r="C22" i="12"/>
  <c r="B22" i="12"/>
  <c r="L22" i="12"/>
  <c r="H22" i="12"/>
  <c r="D22" i="12"/>
  <c r="G35" i="12"/>
  <c r="O35" i="12" s="1"/>
  <c r="P35" i="12" s="1"/>
  <c r="M22" i="12"/>
  <c r="I22" i="12"/>
  <c r="E22" i="12"/>
  <c r="N22" i="12"/>
  <c r="J22" i="12"/>
  <c r="F22" i="12"/>
  <c r="O34" i="12" l="1"/>
  <c r="P34" i="12" s="1"/>
  <c r="P33" i="12"/>
  <c r="O22" i="12"/>
  <c r="P22" i="12" s="1"/>
  <c r="O9" i="12" l="1"/>
  <c r="P9" i="12" s="1"/>
  <c r="O10" i="12"/>
  <c r="P10" i="12" s="1"/>
  <c r="O11" i="12"/>
  <c r="P11" i="12" s="1"/>
  <c r="O12" i="12"/>
  <c r="P12" i="12" s="1"/>
  <c r="O14" i="12"/>
  <c r="P14" i="12" s="1"/>
  <c r="O15" i="12"/>
  <c r="P15" i="12" s="1"/>
  <c r="O16" i="12"/>
  <c r="P16" i="12" s="1"/>
  <c r="O17" i="12"/>
  <c r="P17" i="12" s="1"/>
  <c r="O18" i="12"/>
  <c r="P18" i="12" s="1"/>
  <c r="O19" i="12"/>
  <c r="P19" i="12" s="1"/>
  <c r="D21" i="16" l="1"/>
  <c r="H14" i="16"/>
  <c r="C13" i="17"/>
  <c r="H13" i="16"/>
  <c r="E21" i="16"/>
  <c r="F21" i="16"/>
  <c r="G21" i="16"/>
  <c r="D15" i="9"/>
  <c r="D17" i="9"/>
  <c r="S15" i="6"/>
  <c r="U30" i="5"/>
  <c r="U34" i="5"/>
  <c r="P38" i="6"/>
  <c r="P39" i="6"/>
  <c r="C33" i="4"/>
  <c r="IV14" i="9"/>
  <c r="E18" i="9" l="1"/>
  <c r="D20" i="9"/>
  <c r="U36" i="5"/>
  <c r="O21" i="12"/>
  <c r="P21" i="12" s="1"/>
  <c r="O20" i="12"/>
  <c r="P20" i="12" s="1"/>
  <c r="O13" i="12"/>
  <c r="P13" i="12" s="1"/>
  <c r="H21" i="16"/>
  <c r="P37" i="6"/>
  <c r="D12" i="9" l="1"/>
  <c r="E24" i="24"/>
  <c r="K24" i="24"/>
  <c r="F24" i="24"/>
  <c r="D43" i="9" l="1"/>
  <c r="D51" i="9" s="1"/>
</calcChain>
</file>

<file path=xl/sharedStrings.xml><?xml version="1.0" encoding="utf-8"?>
<sst xmlns="http://schemas.openxmlformats.org/spreadsheetml/2006/main" count="763" uniqueCount="441">
  <si>
    <t>Dorogi Többcélú Kistérségi Társulás</t>
  </si>
  <si>
    <t>BEVÉTELEK</t>
  </si>
  <si>
    <t>Megnevezés</t>
  </si>
  <si>
    <t>1.</t>
  </si>
  <si>
    <t>2.</t>
  </si>
  <si>
    <t>3.</t>
  </si>
  <si>
    <t>KIADÁSOK</t>
  </si>
  <si>
    <t>Adatok: ezer forintban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</si>
  <si>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</si>
  <si>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</si>
  <si>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</si>
  <si>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</si>
  <si>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</si>
  <si>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</si>
  <si>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</si>
  <si>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</si>
  <si>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</si>
  <si>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Beruházás</t>
  </si>
  <si>
    <t>Mutató</t>
  </si>
  <si>
    <t>Jogcím</t>
  </si>
  <si>
    <t>Összeg Ft</t>
  </si>
  <si>
    <t>Előirányzat felhasználási terv</t>
  </si>
  <si>
    <t>01. hó</t>
  </si>
  <si>
    <t>02. hó</t>
  </si>
  <si>
    <t>03. hó</t>
  </si>
  <si>
    <t>04. hó</t>
  </si>
  <si>
    <t>05. hó</t>
  </si>
  <si>
    <t>06. hó</t>
  </si>
  <si>
    <t>07. hó</t>
  </si>
  <si>
    <t>08. hó</t>
  </si>
  <si>
    <t>09. hó</t>
  </si>
  <si>
    <t>10. hó</t>
  </si>
  <si>
    <t>11. hó</t>
  </si>
  <si>
    <t>12. hó</t>
  </si>
  <si>
    <t>Sorszám</t>
  </si>
  <si>
    <t>Eredeti előirányzat</t>
  </si>
  <si>
    <t xml:space="preserve">  Dorogi Többcélú Kistérségi Társulás</t>
  </si>
  <si>
    <t>Költségv.bev. főösszeg</t>
  </si>
  <si>
    <t>Költségv. kiad. főösszeg</t>
  </si>
  <si>
    <t>Bajna</t>
  </si>
  <si>
    <t>Dorog</t>
  </si>
  <si>
    <t>Kesztölc</t>
  </si>
  <si>
    <t>Piliscsév</t>
  </si>
  <si>
    <t>Annavölgy</t>
  </si>
  <si>
    <t>Csolnok</t>
  </si>
  <si>
    <t>Dág</t>
  </si>
  <si>
    <t>Epöl</t>
  </si>
  <si>
    <t>Leányvár</t>
  </si>
  <si>
    <t>Máriahalom</t>
  </si>
  <si>
    <t>Nagysáp</t>
  </si>
  <si>
    <t>Sárisáp</t>
  </si>
  <si>
    <t>Tokod</t>
  </si>
  <si>
    <t>Tokodaltáró</t>
  </si>
  <si>
    <t>Úny</t>
  </si>
  <si>
    <t xml:space="preserve">Összesen </t>
  </si>
  <si>
    <t>Bevételek összesen</t>
  </si>
  <si>
    <t>Tartalékok</t>
  </si>
  <si>
    <t>Önkormányzat</t>
  </si>
  <si>
    <t>Fajlagos</t>
  </si>
  <si>
    <t>13.</t>
  </si>
  <si>
    <t>1. Egészségbiztosítástól átv. pénzeszköz Ügyeleti Szolg. műk.</t>
  </si>
  <si>
    <t>Rendszeres szem. juttatásban részesülők</t>
  </si>
  <si>
    <t>Részfoglako-zásúak</t>
  </si>
  <si>
    <t>Nyugdíjasok</t>
  </si>
  <si>
    <t>Mellék-foglalkozásúak</t>
  </si>
  <si>
    <t>Közhasznú foglalkoztatottak</t>
  </si>
  <si>
    <t>Összesen</t>
  </si>
  <si>
    <t>1.2</t>
  </si>
  <si>
    <t>1.1</t>
  </si>
  <si>
    <t>Cím-alcím</t>
  </si>
  <si>
    <t>14.</t>
  </si>
  <si>
    <t>Mindösszesen</t>
  </si>
  <si>
    <t>Adatok: főben</t>
  </si>
  <si>
    <t>15.</t>
  </si>
  <si>
    <t>Bevételek részletezése</t>
  </si>
  <si>
    <t>- Szociális étkeztetés</t>
  </si>
  <si>
    <t>- Házi szociális gondozás</t>
  </si>
  <si>
    <t>- Idősek Nappali Ellátása</t>
  </si>
  <si>
    <t>Dorog és Térs. Szociális Alapellátó Szolgálat</t>
  </si>
  <si>
    <t>alapján a közvetett támogatásokról</t>
  </si>
  <si>
    <t>1993. évi III. tv. (Szoc.tv.) 116.§</t>
  </si>
  <si>
    <t>1993. évi III. tv. (Szoc.tv.) 117.§</t>
  </si>
  <si>
    <t>Személyi juttatások</t>
  </si>
  <si>
    <t>Dologi kiadások</t>
  </si>
  <si>
    <t>Összes kedvezmény:</t>
  </si>
  <si>
    <t>Szociális étkeztetés térítési díj kedvezménye</t>
  </si>
  <si>
    <t>Házi szociális gondozás térítési díj kedvezménye</t>
  </si>
  <si>
    <t>Nappali ellátás térítési díj kedvezménye</t>
  </si>
  <si>
    <t>Jogszabály</t>
  </si>
  <si>
    <t>Általános tartalék</t>
  </si>
  <si>
    <t>Tartalék összesen</t>
  </si>
  <si>
    <t>Összeg</t>
  </si>
  <si>
    <t>Költségvetési hiány belső finanszírozása</t>
  </si>
  <si>
    <t>Áht. 23.§ 2. d) pontja szerinti finanszírozás bemutatása</t>
  </si>
  <si>
    <t>Költségvetési hiány külső finanszírozása</t>
  </si>
  <si>
    <t>Költségvetési bevételek</t>
  </si>
  <si>
    <t>Sorsz.</t>
  </si>
  <si>
    <t>Költségvetési kiadások</t>
  </si>
  <si>
    <t>Működési kiadások</t>
  </si>
  <si>
    <t>Felhalmozási célú kiadások</t>
  </si>
  <si>
    <t>Bevételek-kiadások egyenlege:</t>
  </si>
  <si>
    <t>Kimutatás az Áht. 24. §. (4) c. pontja</t>
  </si>
  <si>
    <t>3.1</t>
  </si>
  <si>
    <t>Adatok: forintban</t>
  </si>
  <si>
    <t>Szervezés, területfejlesztés, egyéb vállalt feladat</t>
  </si>
  <si>
    <t>Kiadások részletezése</t>
  </si>
  <si>
    <t>1</t>
  </si>
  <si>
    <t>Irodszer, papír, toner</t>
  </si>
  <si>
    <t>Postaktg</t>
  </si>
  <si>
    <t>Belföldi kiküldetés</t>
  </si>
  <si>
    <t>Áfa</t>
  </si>
  <si>
    <t>Működési célú támogatások államháztartáson belülről</t>
  </si>
  <si>
    <t>B1</t>
  </si>
  <si>
    <t>B11</t>
  </si>
  <si>
    <t>Önkormányzatok működési támogatásai</t>
  </si>
  <si>
    <t>B12</t>
  </si>
  <si>
    <t>Elvonások és befizetések bevételei</t>
  </si>
  <si>
    <t>B13</t>
  </si>
  <si>
    <t>Működési célú garancia- és kezességvállalásból származó megtérülések</t>
  </si>
  <si>
    <t>B14</t>
  </si>
  <si>
    <t>Működési célú visszatérítendő támogatások, kölcsönök visszatérülése</t>
  </si>
  <si>
    <t>B15</t>
  </si>
  <si>
    <t>Működési célú visszatérítendő támogatások, kölcsönök igénybevétele</t>
  </si>
  <si>
    <t>B16</t>
  </si>
  <si>
    <t>Egyéb működési célú támogatások bevételei</t>
  </si>
  <si>
    <t>- nomatív támogatás átvétele gesztor önkormányzattól</t>
  </si>
  <si>
    <t>- önkormányzatoktól átvett működési támogatás</t>
  </si>
  <si>
    <t>B2</t>
  </si>
  <si>
    <t>Felhalmozási célú támogatások államháztartáson belülről</t>
  </si>
  <si>
    <t>B21</t>
  </si>
  <si>
    <t>Felhalmozási célú önkormányzti támogatások</t>
  </si>
  <si>
    <t>B25</t>
  </si>
  <si>
    <t>Egyéb felhalmozási célú támogatások államháztartáson belülről</t>
  </si>
  <si>
    <t>B3</t>
  </si>
  <si>
    <t>Közhatalmi bevételek</t>
  </si>
  <si>
    <t>B4</t>
  </si>
  <si>
    <t>Működési bevételek</t>
  </si>
  <si>
    <t>B5</t>
  </si>
  <si>
    <t>Felhalmozási bevételek</t>
  </si>
  <si>
    <t>B6</t>
  </si>
  <si>
    <t>Működési célú átvett pénzeszközök államháztartáson kívülről</t>
  </si>
  <si>
    <t>B7</t>
  </si>
  <si>
    <t>Felhalmozási célú átvett pénzeszközök államháztartáson kívülről</t>
  </si>
  <si>
    <t>B8</t>
  </si>
  <si>
    <t>Finanszírozási bevételek</t>
  </si>
  <si>
    <t>B8131</t>
  </si>
  <si>
    <t>Előző évi költségvetési maradvány igénybevétele</t>
  </si>
  <si>
    <t>K1</t>
  </si>
  <si>
    <t>K2</t>
  </si>
  <si>
    <t>Munkaadót terhelő járulékok</t>
  </si>
  <si>
    <t>K3</t>
  </si>
  <si>
    <t xml:space="preserve">K4 </t>
  </si>
  <si>
    <t>Ellátottak pénzbeni juttatásai</t>
  </si>
  <si>
    <t>K5</t>
  </si>
  <si>
    <t>K6</t>
  </si>
  <si>
    <t>Beruházások</t>
  </si>
  <si>
    <t>K7</t>
  </si>
  <si>
    <t>Felújítások</t>
  </si>
  <si>
    <t>K8</t>
  </si>
  <si>
    <t>Egyéb felhalmozási célú kiadások</t>
  </si>
  <si>
    <t xml:space="preserve">K9 </t>
  </si>
  <si>
    <t>Finanszírozási kiadások</t>
  </si>
  <si>
    <t>K512</t>
  </si>
  <si>
    <t xml:space="preserve">Egyéb működési célú kiadások </t>
  </si>
  <si>
    <t>KÖLTSÉGVETÉSI BEVÉTELEK</t>
  </si>
  <si>
    <t>KÖLTSÉGVETÉSI KIADÁSOK</t>
  </si>
  <si>
    <t>Működési célú támogatások államháztartások belülről</t>
  </si>
  <si>
    <t>Egyéb állami támogatás (TB finanszírozás</t>
  </si>
  <si>
    <t>Felham. célú tám. államházt. belül</t>
  </si>
  <si>
    <t>Műk. c. átv. pe. államh. kívül</t>
  </si>
  <si>
    <t>Felh. c. átv. pe. államh. kívül</t>
  </si>
  <si>
    <t>Egyéb műk. célú. tám. államházt. belül</t>
  </si>
  <si>
    <t>K511</t>
  </si>
  <si>
    <t>Pénzügyi Mérleg</t>
  </si>
  <si>
    <t>Korm. funkció szám</t>
  </si>
  <si>
    <t>011130</t>
  </si>
  <si>
    <t>072112</t>
  </si>
  <si>
    <t>107051</t>
  </si>
  <si>
    <t>107052</t>
  </si>
  <si>
    <t>B1. Működési célú támogatások államháztartáson belülről</t>
  </si>
  <si>
    <t>B16. Egyéb működési célú támogatások bevételei</t>
  </si>
  <si>
    <t xml:space="preserve">     Nomatív támogatás átvétele gesztor önkormányzattól</t>
  </si>
  <si>
    <t xml:space="preserve">     Nomatív támogatás átvétele gesztor önkormányzattól összesen</t>
  </si>
  <si>
    <t xml:space="preserve">     Önkormányzatoktól átvett működési támogatás</t>
  </si>
  <si>
    <t>109010</t>
  </si>
  <si>
    <t xml:space="preserve">     Önkormányzatoktól átvett működési támogatás összesen</t>
  </si>
  <si>
    <t xml:space="preserve">     Egyéb állami támogatás</t>
  </si>
  <si>
    <t xml:space="preserve">     Egyéb állami támogatás összesen</t>
  </si>
  <si>
    <t>B4. Működési bevételek</t>
  </si>
  <si>
    <t>1. Szociális étkeztetés</t>
  </si>
  <si>
    <t>2. Házi segítségnyújtás</t>
  </si>
  <si>
    <t>3. Idősek nappali ellátása</t>
  </si>
  <si>
    <t>Működési bevételek összesen</t>
  </si>
  <si>
    <t>B8. Finanszírozási bevételek</t>
  </si>
  <si>
    <t>B8131. Előző évi költségvetési maradvány igénybevétele</t>
  </si>
  <si>
    <t>B2. Felhamozási célú támogatások államháztartáson belülről</t>
  </si>
  <si>
    <t>B3. Közhatalmi bevételek</t>
  </si>
  <si>
    <t>B5. Felhamozási bevételek</t>
  </si>
  <si>
    <t>B6. Működési célú átvett pénzeszközök államháztartáson kívülről</t>
  </si>
  <si>
    <t>B7. Felhalmozási célú átvett pénzeszközök államháztartáson kívülről</t>
  </si>
  <si>
    <t>K1. Személyi juttatások</t>
  </si>
  <si>
    <t>K2. Munkaadót terhelő járulékok</t>
  </si>
  <si>
    <t>K3. Dologi kiadások</t>
  </si>
  <si>
    <t>K4. Elltátottak pénzbeni juttatásai</t>
  </si>
  <si>
    <t>K5. Egyéb működési kiadások</t>
  </si>
  <si>
    <t>K6. Beruházások</t>
  </si>
  <si>
    <t>K7. Felújítások</t>
  </si>
  <si>
    <t>K8. Egyéb felhalmozási célú kiadások</t>
  </si>
  <si>
    <t>K9. Finanszírozási kiadások</t>
  </si>
  <si>
    <t>1-3</t>
  </si>
  <si>
    <t>B5. Működési célú átvett pénzeszközök államháztartáson kívülről</t>
  </si>
  <si>
    <t>K4. Ellátottak pénzbeni juttatásai</t>
  </si>
  <si>
    <t>K5. Egyéb működési célú kiadások</t>
  </si>
  <si>
    <t>B2. Felhalmozási célú támogatások államháztartáson belülről</t>
  </si>
  <si>
    <t>B5. Felhalmozási bevételek</t>
  </si>
  <si>
    <t>Működési és felhalmozási célú bevételek összesen</t>
  </si>
  <si>
    <t>Működési és felhalmozási célú kiadások összesen</t>
  </si>
  <si>
    <t>Műlödési bevételek</t>
  </si>
  <si>
    <t>B1, Működési célú támogatások államháztartáson belülről</t>
  </si>
  <si>
    <t>Működési kiadások összesen</t>
  </si>
  <si>
    <t>Felhalmozási célú bevételek</t>
  </si>
  <si>
    <t>Felhalmozási célú bevételek összesen</t>
  </si>
  <si>
    <t>Felhalmozási célú kiadások összesen</t>
  </si>
  <si>
    <t>Működési célú bevételek és kiadások egyenlege</t>
  </si>
  <si>
    <t>Felhalmozási célú bevételek és kiadások egyenlege</t>
  </si>
  <si>
    <t>KÖT.</t>
  </si>
  <si>
    <t xml:space="preserve">Önk.fel-adat jellege </t>
  </si>
  <si>
    <t>Egyéb állam-háztartási támogatás</t>
  </si>
  <si>
    <t>Finanszí-rozási bevételek</t>
  </si>
  <si>
    <t>Működési célú kiadások</t>
  </si>
  <si>
    <t>Felújítás</t>
  </si>
  <si>
    <t>Védőruha</t>
  </si>
  <si>
    <t>Felham. célú pénzeszk. átadás</t>
  </si>
  <si>
    <t>3. c. Szociális étkeztetés</t>
  </si>
  <si>
    <t>3. f. Időskorúak nappali ellátása</t>
  </si>
  <si>
    <t>B816. Központi irányítószervi támogatás</t>
  </si>
  <si>
    <t>2. Dorog és Térs. Szociális Alapellátó Szolg. intézmény finanszírozás</t>
  </si>
  <si>
    <t>B6. Működési célú átvett pénzeszköz</t>
  </si>
  <si>
    <t>B65. Egyéb működési célú átvett pénzeszköz</t>
  </si>
  <si>
    <t xml:space="preserve">- egyéb állami támogatás </t>
  </si>
  <si>
    <t>B816</t>
  </si>
  <si>
    <t>Központi irányítószervi támogatás (intézményfinanszírozás)</t>
  </si>
  <si>
    <t>Engedélyezett létszám keret</t>
  </si>
  <si>
    <t>102031</t>
  </si>
  <si>
    <t>018030</t>
  </si>
  <si>
    <t>- Előző évi költségvetési maradvány igénybevétele (nappali ellátás)</t>
  </si>
  <si>
    <t>Egyéb szolg. (fogl. eü. munkavéd. tűzvéd. )</t>
  </si>
  <si>
    <t>3.5</t>
  </si>
  <si>
    <t>3. d.b Házi segítségnyújtás - személyi gondozás</t>
  </si>
  <si>
    <t>3. g. Demens nappali ellátás</t>
  </si>
  <si>
    <t>4. Demens nappali ellátása</t>
  </si>
  <si>
    <t>- Demens Nappali Ellátás</t>
  </si>
  <si>
    <t>DTKT- Központi házirovosi ügyelet</t>
  </si>
  <si>
    <t xml:space="preserve">- Szociális alapellátás általános költségei </t>
  </si>
  <si>
    <t>css</t>
  </si>
  <si>
    <t>szoc</t>
  </si>
  <si>
    <t>Járulék</t>
  </si>
  <si>
    <t>- ágazati pótlék</t>
  </si>
  <si>
    <t>Intézményvezető bére (50%) + ügyviteli alk. bére</t>
  </si>
  <si>
    <t xml:space="preserve">  pénzügyi mérleg</t>
  </si>
  <si>
    <t>az Áht. 102. § (3) bekezdése alapján</t>
  </si>
  <si>
    <t xml:space="preserve">Adatok: ezer forintban </t>
  </si>
  <si>
    <t>I.</t>
  </si>
  <si>
    <t xml:space="preserve">II. </t>
  </si>
  <si>
    <t>III.</t>
  </si>
  <si>
    <t>ebből - gépjárműadó</t>
  </si>
  <si>
    <t xml:space="preserve">         - építményadó</t>
  </si>
  <si>
    <t xml:space="preserve">         - iparűzési adó</t>
  </si>
  <si>
    <t xml:space="preserve">         - telekadó</t>
  </si>
  <si>
    <t xml:space="preserve">         - idegenforgalmi adó</t>
  </si>
  <si>
    <t xml:space="preserve">         - talajterhelési díj</t>
  </si>
  <si>
    <t xml:space="preserve">         - egyéb közhatalmi bevételek</t>
  </si>
  <si>
    <t>IV.</t>
  </si>
  <si>
    <t xml:space="preserve">V. </t>
  </si>
  <si>
    <t>VI</t>
  </si>
  <si>
    <t>Működési célú átvett pénzeszközök</t>
  </si>
  <si>
    <t>ebből - hazai forrás</t>
  </si>
  <si>
    <t xml:space="preserve">         - Európai Uniós forrás</t>
  </si>
  <si>
    <t>VII.</t>
  </si>
  <si>
    <t>Felhalmozási célú átvett pénzeszközök</t>
  </si>
  <si>
    <t>VIII</t>
  </si>
  <si>
    <t>Finanszírozási  bevételek</t>
  </si>
  <si>
    <t>BEVÉTELEK FŐÖSSZEGE</t>
  </si>
  <si>
    <t xml:space="preserve">    Adatok: ezer forintban </t>
  </si>
  <si>
    <t>II.</t>
  </si>
  <si>
    <t>Munkaadókat terhelő járulékok</t>
  </si>
  <si>
    <t>Ellátottak pénzbeli juttatásai</t>
  </si>
  <si>
    <t>V.</t>
  </si>
  <si>
    <t>Egyéb működési célú kiadások</t>
  </si>
  <si>
    <t>Ebből: - egyéb működési célú támogatás</t>
  </si>
  <si>
    <t xml:space="preserve">           - tartalékok</t>
  </si>
  <si>
    <t>VI.</t>
  </si>
  <si>
    <t xml:space="preserve">VII. </t>
  </si>
  <si>
    <t>VIII.</t>
  </si>
  <si>
    <t>Felhalmozási célú pénzeszköz átadás</t>
  </si>
  <si>
    <t>IX.</t>
  </si>
  <si>
    <t>KIADÁSOK FŐÖSSZEGE</t>
  </si>
  <si>
    <t>dtkt</t>
  </si>
  <si>
    <t>1.Tervezett maradvány igénybevétele: közp.háziorvosi ügyelet</t>
  </si>
  <si>
    <t>102032</t>
  </si>
  <si>
    <t>Egyéb műk. célú kiadás államháztartáson belül</t>
  </si>
  <si>
    <t>Műk. célú pénzeszköz átadás összesen</t>
  </si>
  <si>
    <t>hazai forrás</t>
  </si>
  <si>
    <t>EU-s forrás</t>
  </si>
  <si>
    <t>Finanszíro- zási kiadások</t>
  </si>
  <si>
    <t>Műk. C. tám. Nyújtása háztartásoknak</t>
  </si>
  <si>
    <t>1. DTKT általános költségek</t>
  </si>
  <si>
    <t>2. Központi Háziorvosi Ügyelet</t>
  </si>
  <si>
    <t>4. Dorog és Térsége Szociális Alapellátó Szolgálat</t>
  </si>
  <si>
    <t>2 fő rendőr, 1 fő tűzoltó díjazása (nettó: 75.000ft/fő)</t>
  </si>
  <si>
    <t>Belső ellenőr díjazása</t>
  </si>
  <si>
    <t>Banki költségek</t>
  </si>
  <si>
    <t>Tartalék</t>
  </si>
  <si>
    <t>2020.</t>
  </si>
  <si>
    <t>DTKT felosztott általános költségek részletezése</t>
  </si>
  <si>
    <t>Bérjellegű kiadások</t>
  </si>
  <si>
    <t>Telephely</t>
  </si>
  <si>
    <t>Általános felosztott költség</t>
  </si>
  <si>
    <t xml:space="preserve">5. Hozzájárulás mindösszesen </t>
  </si>
  <si>
    <t>16.</t>
  </si>
  <si>
    <t>25.</t>
  </si>
  <si>
    <t>26.</t>
  </si>
  <si>
    <t>27.</t>
  </si>
  <si>
    <t>28.</t>
  </si>
  <si>
    <t>29.</t>
  </si>
  <si>
    <t>30.</t>
  </si>
  <si>
    <t>Banki költség</t>
  </si>
  <si>
    <t xml:space="preserve"> Összeg (ft/év)</t>
  </si>
  <si>
    <t>Munkáltatói járulék</t>
  </si>
  <si>
    <t>Ebből érvényesítve:</t>
  </si>
  <si>
    <t>Felosztott költség 2020.</t>
  </si>
  <si>
    <t xml:space="preserve">Munkaszervezeti költségek </t>
  </si>
  <si>
    <t>2020-ban: 35%</t>
  </si>
  <si>
    <t>1. CT-ecostat pénzügyi-számviteli program havidíj adatbázisra: 51923 ft/hó</t>
  </si>
  <si>
    <t xml:space="preserve">                                     éves költség:</t>
  </si>
  <si>
    <t xml:space="preserve">Készletbeszerzés </t>
  </si>
  <si>
    <t>3. Nyomtatási költségek  (toner, irodai papír)</t>
  </si>
  <si>
    <t xml:space="preserve">4. Postaköltség </t>
  </si>
  <si>
    <t>Egyé műk.c.tám.nyújtása Áh-n belül (DTKT munkaszerv. költségeihez)</t>
  </si>
  <si>
    <t>- Előző évi költségvetési maradvány igénybevétele (DTKT)</t>
  </si>
  <si>
    <t>Int. finanszírozás</t>
  </si>
  <si>
    <t>Norm. támog. átv. gesztor önkormányzat-tól</t>
  </si>
  <si>
    <t>Önkormányzati hozzájárulások</t>
  </si>
  <si>
    <t>Költségvetési szerv</t>
  </si>
  <si>
    <t>2.1</t>
  </si>
  <si>
    <t>2.2</t>
  </si>
  <si>
    <t>2.3</t>
  </si>
  <si>
    <t>2.4</t>
  </si>
  <si>
    <t>2.5</t>
  </si>
  <si>
    <t>1+2</t>
  </si>
  <si>
    <t>Teljes költség 2021.</t>
  </si>
  <si>
    <t>Felosztott költség 2021.</t>
  </si>
  <si>
    <t>2021.</t>
  </si>
  <si>
    <t xml:space="preserve">Munkaszervezeti  (pénzügyi, gazdálkodási, ügyviteli) költségek részletezése              </t>
  </si>
  <si>
    <t>Költségek</t>
  </si>
  <si>
    <t>Éves költség (havi 277 munkaóra, bruttó 1785 ft/átlagóradíj):</t>
  </si>
  <si>
    <t>2021-ben: 40%</t>
  </si>
  <si>
    <t>Kisértékű tárgyi eszköz beszerzés (szoftver, szg.karbant.)</t>
  </si>
  <si>
    <t>Egyéb komm. szolg. (nyomtató bérleti díj, szg.rendszer felügy.)</t>
  </si>
  <si>
    <t>Komm. Szolg. (telefon, internet)</t>
  </si>
  <si>
    <t>*Szociális Alapellátó Szolg. általános költségek részletezése:</t>
  </si>
  <si>
    <t>3 adatbázisra (2020.): 31.328 ft/hó</t>
  </si>
  <si>
    <t xml:space="preserve">   2 adatbázisra (2021.): 20.885 ft/hó</t>
  </si>
  <si>
    <t>17.</t>
  </si>
  <si>
    <t>18.</t>
  </si>
  <si>
    <t>19.</t>
  </si>
  <si>
    <t>20.</t>
  </si>
  <si>
    <t>21.</t>
  </si>
  <si>
    <t>22.</t>
  </si>
  <si>
    <t>23.</t>
  </si>
  <si>
    <t>24.</t>
  </si>
  <si>
    <t>Ebből érvényesíve:    2021-ben: 40%</t>
  </si>
  <si>
    <t xml:space="preserve">                                     2020-ban: 35%</t>
  </si>
  <si>
    <t>1. Dorog és Térs. Szociális Alapellátó szolg.-hoz hozzájár.</t>
  </si>
  <si>
    <t>2. Központi Háziorvosi Ügyelethez működési hozzájár.</t>
  </si>
  <si>
    <t>3. DTKT hozzájárulás általános működési költségekhez</t>
  </si>
  <si>
    <t>4. "Miksic" hulladéklerakó figyelőkútvizsgálatára átvett pénzeszköz</t>
  </si>
  <si>
    <t>2.Tervezett mardvány DTKT</t>
  </si>
  <si>
    <t>Munkaszervezeti költségekből ténylegesen felosztva 2022-ben 45%</t>
  </si>
  <si>
    <t>Általános költségek 2022-ben</t>
  </si>
  <si>
    <t>Mindösszesen 2022.</t>
  </si>
  <si>
    <t>2022. évi hozzájárulás</t>
  </si>
  <si>
    <t>Teljes állandó lakosság összesen (2021.01.01-i állapot)</t>
  </si>
  <si>
    <t>2022.</t>
  </si>
  <si>
    <t>7. a. sz. melléklet a ........../2022. (……..) számú társulási határozathoz</t>
  </si>
  <si>
    <t>"Miksic" hulladéklerakó üzemeltetési költsége</t>
  </si>
  <si>
    <t>9. sz. melléklet a ........../2022. (…...) számú társulási határozathoz</t>
  </si>
  <si>
    <t>3.Tervezett maradvány Szoc. Alapell.</t>
  </si>
  <si>
    <t>Dorogi Szociális Alapellátó szolgálat tervezett összes ellátott 2022-ben</t>
  </si>
  <si>
    <t>31.</t>
  </si>
  <si>
    <t xml:space="preserve">     Általános igazgatási tevékenység</t>
  </si>
  <si>
    <t xml:space="preserve">     Egészségügyi feladat (Központi Háziorvosi Ügyelet)</t>
  </si>
  <si>
    <t xml:space="preserve">     Nappali ellátás</t>
  </si>
  <si>
    <t xml:space="preserve">     Demens nappali ellátás</t>
  </si>
  <si>
    <t xml:space="preserve">     Szociális étkeztetés</t>
  </si>
  <si>
    <t xml:space="preserve">     Házi segítségnyújtás</t>
  </si>
  <si>
    <t xml:space="preserve">     Szociális alapellátás általános költségei </t>
  </si>
  <si>
    <t>2022. évi eredeti előirányzat</t>
  </si>
  <si>
    <t>ft/fő/hó</t>
  </si>
  <si>
    <t>32.</t>
  </si>
  <si>
    <t>2. sz. melléklet a ........../2023. (……..) számú társulási határozathoz</t>
  </si>
  <si>
    <t>2023. évi költségvetésének tervezete</t>
  </si>
  <si>
    <t>3. sz. melléklet a ........../2023. (…....) számú társulási határozathoz</t>
  </si>
  <si>
    <t>4. sz. melléklet a ........../2023. (…….) számú társulási határozathoz</t>
  </si>
  <si>
    <t>5. sz. melléklet a ........../2023. (……..) számú társulási határozathoz</t>
  </si>
  <si>
    <t>Dorogi Szociális Alapellátó szolgálat tervezett összes ellátott 2023.</t>
  </si>
  <si>
    <t>6. sz. melléklet a ……../2023. (02.…....) számú társulási határozathoz</t>
  </si>
  <si>
    <t xml:space="preserve">2023. évi társulási hozzájárulások </t>
  </si>
  <si>
    <t>6. a.sz. melléklet a ……../2023. (02.…....) számú társulási határozathoz</t>
  </si>
  <si>
    <t>Teljes állandó lakosság összesen (2022.01.01-i állapot)</t>
  </si>
  <si>
    <t xml:space="preserve">2022-2023. évi társulási hozzájárulások részletezése </t>
  </si>
  <si>
    <t>Munkaszervezeti költségek teljes felosztása esetén a hozzájárulás lenne 2023-ban:</t>
  </si>
  <si>
    <t>Munkaszervezeti költségekből ténylegesen felosztva 2023-ban 50%</t>
  </si>
  <si>
    <t>Általános költségek 2023-ban</t>
  </si>
  <si>
    <t>Mindösszesen 2023.</t>
  </si>
  <si>
    <t>Hozzájárulás különbsége 2023-2022</t>
  </si>
  <si>
    <t>2023. évi hozzájárulás       (7 hónapra)</t>
  </si>
  <si>
    <t>2023.</t>
  </si>
  <si>
    <t>Dorogi Szociális Alapellátó szolgálat tervezett összes ellátott 2023-ban</t>
  </si>
  <si>
    <t>Különbség 2023-2022</t>
  </si>
  <si>
    <t>Hozzájárulás különbsége 2023-2022.</t>
  </si>
  <si>
    <t>Szociális ágzati pótlék, komp. Szoc. Alapellátó</t>
  </si>
  <si>
    <t>2. Központi háziorvosi ügyelet                (7 hónapra)</t>
  </si>
  <si>
    <t>3. Dorog és Térsége Szociális Alapellátó Szolgálat</t>
  </si>
  <si>
    <t>7. sz. melléklet a ........../2023. (……..) számú társulási határozathoz</t>
  </si>
  <si>
    <t>2023. évi tartalékok részletezése</t>
  </si>
  <si>
    <t xml:space="preserve">2023. évi működésre átadott pénzeszközök </t>
  </si>
  <si>
    <t>2023. évi terv</t>
  </si>
  <si>
    <t>Áht. 23.§ 2. c) pontja szerinti költségvetési egyenleg bemutatása 2023. évben</t>
  </si>
  <si>
    <t>13. sz. melléklet a ........../2023. (……………...) számú társulási határozathoz</t>
  </si>
  <si>
    <t xml:space="preserve"> 2023. évi költségvetése</t>
  </si>
  <si>
    <t>2021. tényadatok</t>
  </si>
  <si>
    <t>2022. várható tényadatok</t>
  </si>
  <si>
    <t>2023. eredeti előirányzat</t>
  </si>
  <si>
    <t>11. sz. melléklet a ........../2023. (………....) számú társulási határozathoz</t>
  </si>
  <si>
    <t>10. sz. melléklet a  ….../2023.(…...) számú társulási határozathoz</t>
  </si>
  <si>
    <t>8. sz. melléklet a ........../2023. (…...) számú társulási határozathoz</t>
  </si>
  <si>
    <t>12. sz. melléklet a ........../2023. (……………...) számú társulási határozathoz</t>
  </si>
  <si>
    <t>2023. év</t>
  </si>
  <si>
    <t>Különbség        2023-2022</t>
  </si>
  <si>
    <t>- Előző évi költségvetési maradvány igénybevétele (Közp.háziorvosi ügyelet)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</si>
</sst>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.00\ _F_t_-;\-* #,##0.00\ _F_t_-;_-* &quot;-&quot;??\ _F_t_-;_-@_-"/>
    <numFmt numFmtId="165" formatCode="#,##0.0000"/>
    <numFmt numFmtId="166" formatCode="_-* #,##0_-;\-* #,##0_-;_-* &quot;-&quot;??_-;_-@_-"/>
    <numFmt numFmtId="167" formatCode="#,##0_ ;\-#,##0\ "/>
  </numFmts>
  <fonts count="8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MS Sans Serif"/>
      <family val="2"/>
      <charset val="238"/>
    </font>
    <font>
      <b/>
      <u/>
      <sz val="12"/>
      <name val="Arial CE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sz val="11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sz val="10"/>
      <color indexed="9"/>
      <name val="Arial"/>
      <family val="2"/>
      <charset val="238"/>
    </font>
    <font>
      <b/>
      <i/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10"/>
      <color indexed="55"/>
      <name val="Arial"/>
      <family val="2"/>
      <charset val="238"/>
    </font>
    <font>
      <sz val="10"/>
      <color indexed="55"/>
      <name val="Arial"/>
      <family val="2"/>
      <charset val="238"/>
    </font>
    <font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name val="Arial CE"/>
      <charset val="238"/>
    </font>
    <font>
      <u/>
      <sz val="10"/>
      <color indexed="55"/>
      <name val="Arial"/>
      <family val="2"/>
      <charset val="238"/>
    </font>
    <font>
      <u/>
      <sz val="10"/>
      <name val="Arial"/>
      <family val="2"/>
      <charset val="238"/>
    </font>
    <font>
      <sz val="11"/>
      <color indexed="55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indexed="55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55"/>
      <name val="Arial"/>
      <family val="2"/>
      <charset val="238"/>
    </font>
    <font>
      <b/>
      <sz val="9"/>
      <color indexed="55"/>
      <name val="Arial"/>
      <family val="2"/>
      <charset val="238"/>
    </font>
    <font>
      <i/>
      <sz val="9"/>
      <color indexed="55"/>
      <name val="Arial"/>
      <family val="2"/>
      <charset val="238"/>
    </font>
    <font>
      <i/>
      <sz val="9"/>
      <name val="Arial"/>
      <family val="2"/>
      <charset val="238"/>
    </font>
    <font>
      <u/>
      <sz val="10"/>
      <color indexed="9"/>
      <name val="Arial"/>
      <family val="2"/>
      <charset val="238"/>
    </font>
    <font>
      <b/>
      <u/>
      <sz val="9"/>
      <name val="Arial"/>
      <family val="2"/>
      <charset val="238"/>
    </font>
    <font>
      <sz val="12"/>
      <name val="Arial"/>
      <family val="2"/>
      <charset val="238"/>
    </font>
    <font>
      <sz val="12"/>
      <color indexed="55"/>
      <name val="Arial"/>
      <family val="2"/>
      <charset val="238"/>
    </font>
    <font>
      <sz val="12"/>
      <color theme="0"/>
      <name val="Arial"/>
      <family val="2"/>
      <charset val="238"/>
    </font>
    <font>
      <sz val="12"/>
      <color indexed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i/>
      <u/>
      <sz val="9"/>
      <name val="Arial"/>
      <family val="2"/>
      <charset val="238"/>
    </font>
    <font>
      <b/>
      <i/>
      <u/>
      <sz val="9"/>
      <color theme="0"/>
      <name val="Arial"/>
      <family val="2"/>
      <charset val="238"/>
    </font>
    <font>
      <b/>
      <i/>
      <u/>
      <sz val="9"/>
      <color indexed="9"/>
      <name val="Arial"/>
      <family val="2"/>
      <charset val="238"/>
    </font>
    <font>
      <b/>
      <sz val="10"/>
      <name val="Times New Roman CE"/>
      <family val="1"/>
      <charset val="238"/>
    </font>
    <font>
      <b/>
      <sz val="10"/>
      <color theme="0"/>
      <name val="Arial"/>
      <family val="2"/>
      <charset val="238"/>
    </font>
    <font>
      <b/>
      <i/>
      <sz val="9"/>
      <color theme="0"/>
      <name val="Arial"/>
      <family val="2"/>
      <charset val="238"/>
    </font>
    <font>
      <b/>
      <i/>
      <sz val="10"/>
      <color theme="0"/>
      <name val="Arial"/>
      <family val="2"/>
      <charset val="238"/>
    </font>
    <font>
      <i/>
      <sz val="10"/>
      <color theme="0"/>
      <name val="Arial"/>
      <family val="2"/>
      <charset val="238"/>
    </font>
    <font>
      <u/>
      <sz val="10"/>
      <color theme="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color theme="0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u/>
      <sz val="10"/>
      <name val="Arial CE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 CE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 val="singleAccounting"/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6" fillId="0" borderId="0"/>
    <xf numFmtId="0" fontId="16" fillId="0" borderId="0"/>
    <xf numFmtId="0" fontId="2" fillId="0" borderId="0"/>
    <xf numFmtId="0" fontId="65" fillId="0" borderId="0"/>
    <xf numFmtId="0" fontId="68" fillId="0" borderId="0"/>
    <xf numFmtId="44" fontId="67" fillId="0" borderId="0" applyFont="0" applyFill="0" applyBorder="0" applyAlignment="0" applyProtection="0"/>
    <xf numFmtId="0" fontId="67" fillId="0" borderId="0"/>
    <xf numFmtId="164" fontId="67" fillId="0" borderId="0" applyFont="0" applyFill="0" applyBorder="0" applyAlignment="0" applyProtection="0"/>
    <xf numFmtId="0" fontId="1" fillId="0" borderId="0"/>
    <xf numFmtId="43" fontId="67" fillId="0" borderId="0" applyFont="0" applyFill="0" applyBorder="0" applyAlignment="0" applyProtection="0"/>
  </cellStyleXfs>
  <cellXfs count="812">
    <xf numFmtId="0" fontId="0" fillId="0" borderId="0" xfId="0"/>
    <xf numFmtId="0" fontId="4" fillId="0" borderId="0" xfId="3" applyFont="1"/>
    <xf numFmtId="0" fontId="2" fillId="0" borderId="0" xfId="3"/>
    <xf numFmtId="49" fontId="2" fillId="0" borderId="0" xfId="3" applyNumberFormat="1" applyAlignment="1">
      <alignment horizontal="center"/>
    </xf>
    <xf numFmtId="0" fontId="4" fillId="0" borderId="0" xfId="3" applyFont="1" applyAlignment="1">
      <alignment horizontal="center"/>
    </xf>
    <xf numFmtId="0" fontId="5" fillId="0" borderId="0" xfId="3" applyFont="1"/>
    <xf numFmtId="0" fontId="5" fillId="0" borderId="0" xfId="3" applyFont="1" applyAlignment="1">
      <alignment horizontal="left"/>
    </xf>
    <xf numFmtId="0" fontId="9" fillId="0" borderId="0" xfId="3" applyFont="1"/>
    <xf numFmtId="0" fontId="5" fillId="0" borderId="0" xfId="3" applyFont="1" applyAlignment="1">
      <alignment horizontal="center"/>
    </xf>
    <xf numFmtId="0" fontId="10" fillId="0" borderId="0" xfId="3" applyFont="1"/>
    <xf numFmtId="0" fontId="12" fillId="0" borderId="0" xfId="3" applyFont="1"/>
    <xf numFmtId="0" fontId="14" fillId="0" borderId="0" xfId="3" applyFont="1"/>
    <xf numFmtId="3" fontId="2" fillId="0" borderId="0" xfId="3" applyNumberFormat="1"/>
    <xf numFmtId="3" fontId="7" fillId="0" borderId="0" xfId="3" applyNumberFormat="1" applyFont="1"/>
    <xf numFmtId="3" fontId="5" fillId="0" borderId="0" xfId="3" applyNumberFormat="1" applyFont="1"/>
    <xf numFmtId="3" fontId="8" fillId="0" borderId="0" xfId="3" applyNumberFormat="1" applyFont="1" applyAlignment="1">
      <alignment horizontal="center"/>
    </xf>
    <xf numFmtId="3" fontId="6" fillId="0" borderId="0" xfId="3" applyNumberFormat="1" applyFont="1"/>
    <xf numFmtId="0" fontId="17" fillId="0" borderId="0" xfId="3" applyFont="1"/>
    <xf numFmtId="49" fontId="4" fillId="0" borderId="0" xfId="3" applyNumberFormat="1" applyFont="1" applyAlignment="1">
      <alignment horizontal="center"/>
    </xf>
    <xf numFmtId="49" fontId="5" fillId="0" borderId="0" xfId="3" applyNumberFormat="1" applyFont="1"/>
    <xf numFmtId="49" fontId="2" fillId="0" borderId="0" xfId="3" applyNumberFormat="1"/>
    <xf numFmtId="0" fontId="2" fillId="0" borderId="0" xfId="3" applyAlignment="1">
      <alignment vertical="center"/>
    </xf>
    <xf numFmtId="3" fontId="0" fillId="0" borderId="0" xfId="0" applyNumberFormat="1"/>
    <xf numFmtId="165" fontId="0" fillId="0" borderId="0" xfId="0" applyNumberFormat="1"/>
    <xf numFmtId="165" fontId="2" fillId="0" borderId="0" xfId="3" applyNumberForma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49" fontId="0" fillId="0" borderId="0" xfId="0" applyNumberFormat="1"/>
    <xf numFmtId="49" fontId="11" fillId="0" borderId="0" xfId="0" applyNumberFormat="1" applyFont="1"/>
    <xf numFmtId="0" fontId="0" fillId="0" borderId="24" xfId="0" applyBorder="1"/>
    <xf numFmtId="0" fontId="23" fillId="0" borderId="0" xfId="3" applyFont="1"/>
    <xf numFmtId="49" fontId="4" fillId="0" borderId="0" xfId="3" applyNumberFormat="1" applyFont="1" applyAlignment="1">
      <alignment wrapText="1"/>
    </xf>
    <xf numFmtId="49" fontId="4" fillId="0" borderId="0" xfId="3" applyNumberFormat="1" applyFont="1" applyAlignment="1">
      <alignment horizontal="center" wrapText="1"/>
    </xf>
    <xf numFmtId="49" fontId="10" fillId="0" borderId="0" xfId="3" applyNumberFormat="1" applyFont="1" applyAlignment="1">
      <alignment wrapText="1"/>
    </xf>
    <xf numFmtId="49" fontId="2" fillId="0" borderId="0" xfId="3" applyNumberFormat="1" applyAlignment="1">
      <alignment wrapText="1"/>
    </xf>
    <xf numFmtId="49" fontId="18" fillId="0" borderId="7" xfId="3" applyNumberFormat="1" applyFont="1" applyBorder="1" applyAlignment="1">
      <alignment horizontal="center"/>
    </xf>
    <xf numFmtId="49" fontId="18" fillId="0" borderId="7" xfId="3" applyNumberFormat="1" applyFont="1" applyBorder="1" applyAlignment="1">
      <alignment wrapText="1"/>
    </xf>
    <xf numFmtId="3" fontId="0" fillId="0" borderId="28" xfId="0" applyNumberFormat="1" applyBorder="1"/>
    <xf numFmtId="49" fontId="7" fillId="0" borderId="0" xfId="3" applyNumberFormat="1" applyFont="1"/>
    <xf numFmtId="0" fontId="23" fillId="0" borderId="0" xfId="3" applyFont="1" applyAlignment="1">
      <alignment vertical="center"/>
    </xf>
    <xf numFmtId="0" fontId="24" fillId="0" borderId="0" xfId="3" applyFont="1"/>
    <xf numFmtId="0" fontId="25" fillId="0" borderId="0" xfId="3" applyFont="1"/>
    <xf numFmtId="49" fontId="15" fillId="0" borderId="0" xfId="3" applyNumberFormat="1" applyFont="1"/>
    <xf numFmtId="0" fontId="26" fillId="0" borderId="0" xfId="3" applyFont="1"/>
    <xf numFmtId="0" fontId="5" fillId="0" borderId="0" xfId="0" applyFont="1"/>
    <xf numFmtId="3" fontId="19" fillId="0" borderId="7" xfId="3" applyNumberFormat="1" applyFont="1" applyBorder="1"/>
    <xf numFmtId="165" fontId="19" fillId="0" borderId="7" xfId="3" applyNumberFormat="1" applyFont="1" applyBorder="1"/>
    <xf numFmtId="3" fontId="19" fillId="0" borderId="21" xfId="3" applyNumberFormat="1" applyFont="1" applyBorder="1"/>
    <xf numFmtId="0" fontId="27" fillId="0" borderId="0" xfId="3" applyFont="1"/>
    <xf numFmtId="0" fontId="19" fillId="0" borderId="0" xfId="3" applyFont="1"/>
    <xf numFmtId="0" fontId="11" fillId="0" borderId="0" xfId="0" applyFont="1"/>
    <xf numFmtId="0" fontId="28" fillId="0" borderId="0" xfId="3" applyFont="1"/>
    <xf numFmtId="0" fontId="2" fillId="2" borderId="0" xfId="3" applyFill="1"/>
    <xf numFmtId="0" fontId="28" fillId="2" borderId="0" xfId="3" applyFont="1" applyFill="1"/>
    <xf numFmtId="0" fontId="29" fillId="0" borderId="0" xfId="3" applyFont="1"/>
    <xf numFmtId="49" fontId="15" fillId="0" borderId="7" xfId="3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13" fillId="0" borderId="0" xfId="3" applyFont="1" applyAlignment="1">
      <alignment horizontal="center" wrapText="1"/>
    </xf>
    <xf numFmtId="3" fontId="13" fillId="0" borderId="0" xfId="3" applyNumberFormat="1" applyFont="1" applyAlignment="1">
      <alignment horizontal="center" wrapText="1"/>
    </xf>
    <xf numFmtId="0" fontId="31" fillId="0" borderId="0" xfId="3" applyFont="1"/>
    <xf numFmtId="0" fontId="30" fillId="0" borderId="0" xfId="3" applyFont="1"/>
    <xf numFmtId="49" fontId="4" fillId="0" borderId="0" xfId="3" applyNumberFormat="1" applyFont="1" applyAlignment="1">
      <alignment horizontal="left"/>
    </xf>
    <xf numFmtId="0" fontId="29" fillId="0" borderId="14" xfId="3" applyFont="1" applyBorder="1"/>
    <xf numFmtId="0" fontId="2" fillId="0" borderId="14" xfId="3" applyBorder="1"/>
    <xf numFmtId="0" fontId="29" fillId="0" borderId="37" xfId="3" applyFont="1" applyBorder="1"/>
    <xf numFmtId="0" fontId="2" fillId="0" borderId="37" xfId="3" applyBorder="1"/>
    <xf numFmtId="3" fontId="2" fillId="0" borderId="18" xfId="3" applyNumberFormat="1" applyBorder="1"/>
    <xf numFmtId="0" fontId="34" fillId="0" borderId="0" xfId="3" applyFont="1"/>
    <xf numFmtId="0" fontId="35" fillId="0" borderId="0" xfId="3" applyFont="1"/>
    <xf numFmtId="3" fontId="32" fillId="0" borderId="18" xfId="3" applyNumberFormat="1" applyFont="1" applyBorder="1"/>
    <xf numFmtId="3" fontId="34" fillId="0" borderId="0" xfId="3" applyNumberFormat="1" applyFont="1"/>
    <xf numFmtId="0" fontId="36" fillId="0" borderId="0" xfId="3" applyFont="1"/>
    <xf numFmtId="0" fontId="37" fillId="0" borderId="0" xfId="3" applyFont="1"/>
    <xf numFmtId="0" fontId="39" fillId="0" borderId="7" xfId="3" applyFont="1" applyBorder="1"/>
    <xf numFmtId="0" fontId="39" fillId="0" borderId="0" xfId="3" applyFont="1"/>
    <xf numFmtId="49" fontId="38" fillId="0" borderId="7" xfId="3" applyNumberFormat="1" applyFont="1" applyBorder="1" applyAlignment="1">
      <alignment horizontal="center"/>
    </xf>
    <xf numFmtId="49" fontId="39" fillId="0" borderId="6" xfId="3" applyNumberFormat="1" applyFont="1" applyBorder="1" applyAlignment="1">
      <alignment horizontal="center"/>
    </xf>
    <xf numFmtId="49" fontId="39" fillId="0" borderId="7" xfId="3" applyNumberFormat="1" applyFont="1" applyBorder="1" applyAlignment="1">
      <alignment horizontal="center"/>
    </xf>
    <xf numFmtId="49" fontId="39" fillId="0" borderId="7" xfId="3" applyNumberFormat="1" applyFont="1" applyBorder="1" applyAlignment="1">
      <alignment wrapText="1"/>
    </xf>
    <xf numFmtId="49" fontId="41" fillId="0" borderId="6" xfId="3" applyNumberFormat="1" applyFont="1" applyBorder="1" applyAlignment="1">
      <alignment horizontal="center"/>
    </xf>
    <xf numFmtId="3" fontId="41" fillId="0" borderId="6" xfId="3" applyNumberFormat="1" applyFont="1" applyBorder="1"/>
    <xf numFmtId="0" fontId="39" fillId="2" borderId="0" xfId="3" applyFont="1" applyFill="1"/>
    <xf numFmtId="0" fontId="38" fillId="0" borderId="7" xfId="3" applyFont="1" applyBorder="1" applyAlignment="1">
      <alignment horizontal="center"/>
    </xf>
    <xf numFmtId="3" fontId="40" fillId="2" borderId="0" xfId="3" applyNumberFormat="1" applyFont="1" applyFill="1"/>
    <xf numFmtId="0" fontId="44" fillId="2" borderId="0" xfId="3" applyFont="1" applyFill="1"/>
    <xf numFmtId="0" fontId="45" fillId="2" borderId="0" xfId="3" applyFont="1" applyFill="1"/>
    <xf numFmtId="0" fontId="45" fillId="0" borderId="0" xfId="3" applyFont="1"/>
    <xf numFmtId="3" fontId="38" fillId="0" borderId="7" xfId="3" applyNumberFormat="1" applyFont="1" applyBorder="1"/>
    <xf numFmtId="0" fontId="38" fillId="0" borderId="0" xfId="3" applyFont="1"/>
    <xf numFmtId="0" fontId="40" fillId="2" borderId="7" xfId="3" applyFont="1" applyFill="1" applyBorder="1"/>
    <xf numFmtId="0" fontId="39" fillId="2" borderId="7" xfId="3" applyFont="1" applyFill="1" applyBorder="1"/>
    <xf numFmtId="0" fontId="18" fillId="0" borderId="0" xfId="3" applyFont="1"/>
    <xf numFmtId="3" fontId="18" fillId="0" borderId="0" xfId="3" applyNumberFormat="1" applyFont="1"/>
    <xf numFmtId="165" fontId="15" fillId="0" borderId="7" xfId="3" applyNumberFormat="1" applyFont="1" applyBorder="1"/>
    <xf numFmtId="3" fontId="15" fillId="0" borderId="7" xfId="3" applyNumberFormat="1" applyFont="1" applyBorder="1"/>
    <xf numFmtId="165" fontId="2" fillId="0" borderId="7" xfId="3" applyNumberFormat="1" applyBorder="1"/>
    <xf numFmtId="3" fontId="2" fillId="0" borderId="7" xfId="3" applyNumberFormat="1" applyBorder="1"/>
    <xf numFmtId="3" fontId="2" fillId="0" borderId="21" xfId="3" applyNumberFormat="1" applyBorder="1"/>
    <xf numFmtId="49" fontId="2" fillId="0" borderId="7" xfId="3" applyNumberFormat="1" applyBorder="1"/>
    <xf numFmtId="49" fontId="19" fillId="0" borderId="7" xfId="3" applyNumberFormat="1" applyFont="1" applyBorder="1"/>
    <xf numFmtId="49" fontId="15" fillId="0" borderId="7" xfId="3" applyNumberFormat="1" applyFont="1" applyBorder="1"/>
    <xf numFmtId="49" fontId="2" fillId="0" borderId="7" xfId="3" applyNumberFormat="1" applyBorder="1" applyAlignment="1">
      <alignment horizontal="left"/>
    </xf>
    <xf numFmtId="0" fontId="46" fillId="0" borderId="0" xfId="3" applyFont="1"/>
    <xf numFmtId="49" fontId="32" fillId="0" borderId="7" xfId="3" applyNumberFormat="1" applyFont="1" applyBorder="1"/>
    <xf numFmtId="165" fontId="2" fillId="0" borderId="2" xfId="3" applyNumberFormat="1" applyBorder="1"/>
    <xf numFmtId="3" fontId="2" fillId="0" borderId="2" xfId="3" applyNumberFormat="1" applyBorder="1"/>
    <xf numFmtId="3" fontId="2" fillId="0" borderId="45" xfId="3" applyNumberFormat="1" applyBorder="1"/>
    <xf numFmtId="49" fontId="35" fillId="0" borderId="7" xfId="3" applyNumberFormat="1" applyFont="1" applyBorder="1"/>
    <xf numFmtId="49" fontId="19" fillId="0" borderId="7" xfId="3" applyNumberFormat="1" applyFont="1" applyBorder="1" applyAlignment="1">
      <alignment horizontal="right"/>
    </xf>
    <xf numFmtId="0" fontId="33" fillId="0" borderId="0" xfId="0" applyFont="1"/>
    <xf numFmtId="3" fontId="15" fillId="0" borderId="7" xfId="0" applyNumberFormat="1" applyFont="1" applyBorder="1" applyAlignment="1">
      <alignment horizontal="center"/>
    </xf>
    <xf numFmtId="0" fontId="32" fillId="0" borderId="7" xfId="0" applyFont="1" applyBorder="1"/>
    <xf numFmtId="3" fontId="32" fillId="0" borderId="7" xfId="0" applyNumberFormat="1" applyFont="1" applyBorder="1"/>
    <xf numFmtId="3" fontId="2" fillId="0" borderId="7" xfId="0" applyNumberFormat="1" applyFont="1" applyBorder="1"/>
    <xf numFmtId="0" fontId="38" fillId="0" borderId="7" xfId="0" applyFont="1" applyBorder="1" applyAlignment="1">
      <alignment horizontal="center"/>
    </xf>
    <xf numFmtId="3" fontId="38" fillId="0" borderId="7" xfId="0" applyNumberFormat="1" applyFont="1" applyBorder="1" applyAlignment="1">
      <alignment horizontal="center"/>
    </xf>
    <xf numFmtId="0" fontId="38" fillId="0" borderId="7" xfId="0" applyFont="1" applyBorder="1"/>
    <xf numFmtId="0" fontId="47" fillId="0" borderId="7" xfId="0" applyFont="1" applyBorder="1"/>
    <xf numFmtId="3" fontId="47" fillId="0" borderId="7" xfId="0" applyNumberFormat="1" applyFont="1" applyBorder="1"/>
    <xf numFmtId="0" fontId="39" fillId="0" borderId="7" xfId="0" applyFont="1" applyBorder="1"/>
    <xf numFmtId="3" fontId="39" fillId="0" borderId="7" xfId="0" applyNumberFormat="1" applyFont="1" applyBorder="1"/>
    <xf numFmtId="49" fontId="21" fillId="0" borderId="0" xfId="3" applyNumberFormat="1" applyFont="1"/>
    <xf numFmtId="0" fontId="2" fillId="0" borderId="0" xfId="0" applyFont="1"/>
    <xf numFmtId="49" fontId="48" fillId="0" borderId="0" xfId="0" applyNumberFormat="1" applyFont="1"/>
    <xf numFmtId="3" fontId="48" fillId="0" borderId="0" xfId="0" applyNumberFormat="1" applyFont="1"/>
    <xf numFmtId="0" fontId="48" fillId="0" borderId="0" xfId="0" applyFont="1"/>
    <xf numFmtId="3" fontId="21" fillId="0" borderId="0" xfId="3" applyNumberFormat="1" applyFont="1"/>
    <xf numFmtId="49" fontId="21" fillId="0" borderId="0" xfId="3" applyNumberFormat="1" applyFont="1" applyAlignment="1">
      <alignment horizontal="left"/>
    </xf>
    <xf numFmtId="3" fontId="21" fillId="0" borderId="0" xfId="3" applyNumberFormat="1" applyFont="1" applyAlignment="1">
      <alignment horizontal="left"/>
    </xf>
    <xf numFmtId="0" fontId="49" fillId="0" borderId="0" xfId="3" applyFont="1"/>
    <xf numFmtId="0" fontId="48" fillId="0" borderId="0" xfId="3" applyFont="1"/>
    <xf numFmtId="49" fontId="32" fillId="0" borderId="29" xfId="3" applyNumberFormat="1" applyFont="1" applyBorder="1" applyAlignment="1">
      <alignment horizontal="center"/>
    </xf>
    <xf numFmtId="49" fontId="32" fillId="0" borderId="1" xfId="3" applyNumberFormat="1" applyFont="1" applyBorder="1"/>
    <xf numFmtId="49" fontId="2" fillId="0" borderId="26" xfId="3" applyNumberFormat="1" applyBorder="1" applyAlignment="1">
      <alignment horizontal="center"/>
    </xf>
    <xf numFmtId="49" fontId="2" fillId="0" borderId="3" xfId="3" applyNumberFormat="1" applyBorder="1"/>
    <xf numFmtId="49" fontId="2" fillId="0" borderId="25" xfId="3" applyNumberFormat="1" applyBorder="1" applyAlignment="1">
      <alignment horizontal="center"/>
    </xf>
    <xf numFmtId="49" fontId="2" fillId="0" borderId="5" xfId="3" applyNumberFormat="1" applyBorder="1"/>
    <xf numFmtId="3" fontId="2" fillId="0" borderId="17" xfId="3" applyNumberFormat="1" applyBorder="1"/>
    <xf numFmtId="49" fontId="32" fillId="0" borderId="26" xfId="3" applyNumberFormat="1" applyFont="1" applyBorder="1" applyAlignment="1">
      <alignment horizontal="center"/>
    </xf>
    <xf numFmtId="49" fontId="32" fillId="0" borderId="3" xfId="3" applyNumberFormat="1" applyFont="1" applyBorder="1"/>
    <xf numFmtId="49" fontId="32" fillId="0" borderId="20" xfId="3" applyNumberFormat="1" applyFont="1" applyBorder="1" applyAlignment="1">
      <alignment horizontal="center"/>
    </xf>
    <xf numFmtId="49" fontId="32" fillId="0" borderId="31" xfId="3" applyNumberFormat="1" applyFont="1" applyBorder="1"/>
    <xf numFmtId="3" fontId="32" fillId="0" borderId="21" xfId="3" applyNumberFormat="1" applyFont="1" applyBorder="1"/>
    <xf numFmtId="49" fontId="32" fillId="0" borderId="43" xfId="3" applyNumberFormat="1" applyFont="1" applyBorder="1" applyAlignment="1">
      <alignment horizontal="center"/>
    </xf>
    <xf numFmtId="49" fontId="32" fillId="0" borderId="30" xfId="3" applyNumberFormat="1" applyFont="1" applyBorder="1" applyAlignment="1">
      <alignment horizontal="center"/>
    </xf>
    <xf numFmtId="49" fontId="32" fillId="0" borderId="4" xfId="3" applyNumberFormat="1" applyFont="1" applyBorder="1"/>
    <xf numFmtId="49" fontId="15" fillId="0" borderId="0" xfId="3" applyNumberFormat="1" applyFont="1" applyAlignment="1">
      <alignment horizontal="center"/>
    </xf>
    <xf numFmtId="3" fontId="15" fillId="0" borderId="0" xfId="3" applyNumberFormat="1" applyFont="1" applyAlignment="1">
      <alignment horizontal="center"/>
    </xf>
    <xf numFmtId="49" fontId="32" fillId="0" borderId="8" xfId="3" applyNumberFormat="1" applyFont="1" applyBorder="1"/>
    <xf numFmtId="49" fontId="32" fillId="0" borderId="0" xfId="3" applyNumberFormat="1" applyFont="1"/>
    <xf numFmtId="49" fontId="15" fillId="0" borderId="22" xfId="3" applyNumberFormat="1" applyFont="1" applyBorder="1" applyAlignment="1">
      <alignment horizontal="center"/>
    </xf>
    <xf numFmtId="49" fontId="15" fillId="0" borderId="15" xfId="3" applyNumberFormat="1" applyFont="1" applyBorder="1"/>
    <xf numFmtId="3" fontId="15" fillId="0" borderId="19" xfId="3" applyNumberFormat="1" applyFont="1" applyBorder="1"/>
    <xf numFmtId="49" fontId="15" fillId="0" borderId="16" xfId="3" applyNumberFormat="1" applyFont="1" applyBorder="1"/>
    <xf numFmtId="165" fontId="21" fillId="0" borderId="0" xfId="3" applyNumberFormat="1" applyFont="1"/>
    <xf numFmtId="0" fontId="2" fillId="0" borderId="0" xfId="0" applyFont="1" applyAlignment="1">
      <alignment horizontal="center"/>
    </xf>
    <xf numFmtId="3" fontId="48" fillId="0" borderId="0" xfId="3" applyNumberFormat="1" applyFont="1"/>
    <xf numFmtId="0" fontId="48" fillId="0" borderId="0" xfId="0" applyFont="1" applyAlignment="1">
      <alignment horizontal="center"/>
    </xf>
    <xf numFmtId="165" fontId="15" fillId="0" borderId="7" xfId="3" applyNumberFormat="1" applyFont="1" applyBorder="1" applyAlignment="1">
      <alignment horizontal="center"/>
    </xf>
    <xf numFmtId="3" fontId="15" fillId="0" borderId="7" xfId="3" applyNumberFormat="1" applyFont="1" applyBorder="1" applyAlignment="1">
      <alignment horizontal="center" vertical="center"/>
    </xf>
    <xf numFmtId="3" fontId="15" fillId="0" borderId="31" xfId="3" applyNumberFormat="1" applyFont="1" applyBorder="1" applyAlignment="1">
      <alignment horizontal="center" vertical="center"/>
    </xf>
    <xf numFmtId="165" fontId="18" fillId="0" borderId="7" xfId="3" applyNumberFormat="1" applyFont="1" applyBorder="1" applyAlignment="1">
      <alignment horizontal="right"/>
    </xf>
    <xf numFmtId="3" fontId="18" fillId="0" borderId="7" xfId="3" applyNumberFormat="1" applyFont="1" applyBorder="1" applyAlignment="1">
      <alignment horizontal="right" vertical="center"/>
    </xf>
    <xf numFmtId="3" fontId="18" fillId="0" borderId="7" xfId="3" applyNumberFormat="1" applyFont="1" applyBorder="1" applyAlignment="1">
      <alignment horizontal="right"/>
    </xf>
    <xf numFmtId="3" fontId="2" fillId="0" borderId="7" xfId="3" applyNumberFormat="1" applyBorder="1" applyAlignment="1">
      <alignment horizontal="right" vertical="center"/>
    </xf>
    <xf numFmtId="165" fontId="19" fillId="0" borderId="7" xfId="3" applyNumberFormat="1" applyFont="1" applyBorder="1" applyAlignment="1">
      <alignment horizontal="right"/>
    </xf>
    <xf numFmtId="49" fontId="2" fillId="0" borderId="7" xfId="3" applyNumberFormat="1" applyBorder="1" applyAlignment="1">
      <alignment wrapText="1"/>
    </xf>
    <xf numFmtId="165" fontId="2" fillId="0" borderId="7" xfId="3" applyNumberFormat="1" applyBorder="1" applyAlignment="1">
      <alignment horizontal="right" vertical="center"/>
    </xf>
    <xf numFmtId="3" fontId="19" fillId="0" borderId="7" xfId="3" applyNumberFormat="1" applyFont="1" applyBorder="1" applyAlignment="1">
      <alignment horizontal="right"/>
    </xf>
    <xf numFmtId="3" fontId="19" fillId="0" borderId="21" xfId="3" applyNumberFormat="1" applyFont="1" applyBorder="1" applyAlignment="1">
      <alignment horizontal="right"/>
    </xf>
    <xf numFmtId="49" fontId="32" fillId="0" borderId="7" xfId="3" applyNumberFormat="1" applyFont="1" applyBorder="1" applyAlignment="1">
      <alignment horizontal="left"/>
    </xf>
    <xf numFmtId="165" fontId="15" fillId="0" borderId="16" xfId="3" applyNumberFormat="1" applyFont="1" applyBorder="1"/>
    <xf numFmtId="3" fontId="15" fillId="0" borderId="16" xfId="3" applyNumberFormat="1" applyFont="1" applyBorder="1"/>
    <xf numFmtId="3" fontId="38" fillId="0" borderId="21" xfId="3" applyNumberFormat="1" applyFont="1" applyBorder="1"/>
    <xf numFmtId="3" fontId="38" fillId="0" borderId="2" xfId="3" applyNumberFormat="1" applyFont="1" applyBorder="1"/>
    <xf numFmtId="3" fontId="38" fillId="0" borderId="45" xfId="3" applyNumberFormat="1" applyFont="1" applyBorder="1"/>
    <xf numFmtId="3" fontId="32" fillId="0" borderId="21" xfId="3" applyNumberFormat="1" applyFont="1" applyBorder="1" applyAlignment="1">
      <alignment horizontal="right" vertical="center"/>
    </xf>
    <xf numFmtId="49" fontId="15" fillId="0" borderId="3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49" fontId="15" fillId="0" borderId="0" xfId="0" applyNumberFormat="1" applyFont="1" applyAlignment="1">
      <alignment horizontal="center"/>
    </xf>
    <xf numFmtId="0" fontId="21" fillId="0" borderId="0" xfId="3" applyFont="1"/>
    <xf numFmtId="0" fontId="21" fillId="0" borderId="0" xfId="0" applyFont="1"/>
    <xf numFmtId="49" fontId="15" fillId="0" borderId="7" xfId="0" applyNumberFormat="1" applyFont="1" applyBorder="1"/>
    <xf numFmtId="3" fontId="15" fillId="0" borderId="7" xfId="0" applyNumberFormat="1" applyFont="1" applyBorder="1"/>
    <xf numFmtId="49" fontId="15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9" fontId="2" fillId="0" borderId="7" xfId="0" applyNumberFormat="1" applyFont="1" applyBorder="1"/>
    <xf numFmtId="49" fontId="15" fillId="0" borderId="7" xfId="3" applyNumberFormat="1" applyFont="1" applyBorder="1" applyAlignment="1">
      <alignment wrapText="1"/>
    </xf>
    <xf numFmtId="49" fontId="48" fillId="0" borderId="0" xfId="3" applyNumberFormat="1" applyFont="1"/>
    <xf numFmtId="3" fontId="48" fillId="0" borderId="0" xfId="3" applyNumberFormat="1" applyFont="1" applyAlignment="1">
      <alignment horizontal="left"/>
    </xf>
    <xf numFmtId="0" fontId="48" fillId="0" borderId="0" xfId="3" applyFont="1" applyAlignment="1">
      <alignment horizontal="left"/>
    </xf>
    <xf numFmtId="0" fontId="48" fillId="0" borderId="0" xfId="3" applyFont="1" applyAlignment="1">
      <alignment horizontal="right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49" fontId="15" fillId="0" borderId="7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3" fontId="18" fillId="0" borderId="7" xfId="0" applyNumberFormat="1" applyFont="1" applyBorder="1"/>
    <xf numFmtId="0" fontId="18" fillId="0" borderId="0" xfId="0" applyFont="1"/>
    <xf numFmtId="0" fontId="15" fillId="0" borderId="0" xfId="0" applyFont="1"/>
    <xf numFmtId="0" fontId="15" fillId="0" borderId="27" xfId="0" applyFont="1" applyBorder="1"/>
    <xf numFmtId="0" fontId="21" fillId="0" borderId="0" xfId="0" applyFont="1" applyAlignment="1">
      <alignment horizont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15" fillId="0" borderId="7" xfId="0" applyFont="1" applyBorder="1" applyAlignment="1">
      <alignment vertical="center"/>
    </xf>
    <xf numFmtId="3" fontId="15" fillId="0" borderId="7" xfId="0" applyNumberFormat="1" applyFont="1" applyBorder="1" applyAlignment="1">
      <alignment horizontal="right" vertical="center"/>
    </xf>
    <xf numFmtId="0" fontId="50" fillId="0" borderId="0" xfId="3" applyFont="1"/>
    <xf numFmtId="0" fontId="51" fillId="0" borderId="0" xfId="3" applyFont="1"/>
    <xf numFmtId="0" fontId="21" fillId="0" borderId="0" xfId="3" applyFont="1" applyAlignment="1">
      <alignment horizontal="center"/>
    </xf>
    <xf numFmtId="0" fontId="38" fillId="0" borderId="9" xfId="3" applyFont="1" applyBorder="1" applyAlignment="1">
      <alignment horizontal="center" vertical="center" wrapText="1"/>
    </xf>
    <xf numFmtId="0" fontId="52" fillId="0" borderId="0" xfId="3" applyFont="1"/>
    <xf numFmtId="0" fontId="53" fillId="0" borderId="0" xfId="3" applyFont="1"/>
    <xf numFmtId="0" fontId="47" fillId="0" borderId="48" xfId="3" applyFont="1" applyBorder="1" applyAlignment="1">
      <alignment wrapText="1"/>
    </xf>
    <xf numFmtId="0" fontId="39" fillId="0" borderId="46" xfId="3" applyFont="1" applyBorder="1" applyAlignment="1">
      <alignment wrapText="1"/>
    </xf>
    <xf numFmtId="3" fontId="39" fillId="0" borderId="10" xfId="3" applyNumberFormat="1" applyFont="1" applyBorder="1"/>
    <xf numFmtId="3" fontId="39" fillId="0" borderId="47" xfId="3" applyNumberFormat="1" applyFont="1" applyBorder="1"/>
    <xf numFmtId="3" fontId="52" fillId="0" borderId="0" xfId="3" applyNumberFormat="1" applyFont="1"/>
    <xf numFmtId="3" fontId="39" fillId="0" borderId="44" xfId="3" applyNumberFormat="1" applyFont="1" applyBorder="1"/>
    <xf numFmtId="3" fontId="39" fillId="0" borderId="11" xfId="3" applyNumberFormat="1" applyFont="1" applyBorder="1"/>
    <xf numFmtId="0" fontId="39" fillId="0" borderId="43" xfId="3" applyFont="1" applyBorder="1" applyAlignment="1">
      <alignment wrapText="1"/>
    </xf>
    <xf numFmtId="49" fontId="39" fillId="0" borderId="43" xfId="3" applyNumberFormat="1" applyFont="1" applyBorder="1" applyAlignment="1">
      <alignment wrapText="1"/>
    </xf>
    <xf numFmtId="0" fontId="38" fillId="0" borderId="49" xfId="3" applyFont="1" applyBorder="1" applyAlignment="1">
      <alignment wrapText="1"/>
    </xf>
    <xf numFmtId="3" fontId="38" fillId="0" borderId="9" xfId="3" applyNumberFormat="1" applyFont="1" applyBorder="1"/>
    <xf numFmtId="3" fontId="38" fillId="0" borderId="40" xfId="3" applyNumberFormat="1" applyFont="1" applyBorder="1"/>
    <xf numFmtId="0" fontId="39" fillId="0" borderId="46" xfId="0" applyFont="1" applyBorder="1" applyAlignment="1">
      <alignment wrapText="1"/>
    </xf>
    <xf numFmtId="0" fontId="39" fillId="0" borderId="43" xfId="0" applyFont="1" applyBorder="1" applyAlignment="1">
      <alignment wrapText="1"/>
    </xf>
    <xf numFmtId="3" fontId="39" fillId="0" borderId="13" xfId="3" applyNumberFormat="1" applyFont="1" applyBorder="1"/>
    <xf numFmtId="3" fontId="38" fillId="0" borderId="10" xfId="3" applyNumberFormat="1" applyFont="1" applyBorder="1"/>
    <xf numFmtId="3" fontId="38" fillId="0" borderId="51" xfId="3" applyNumberFormat="1" applyFont="1" applyBorder="1"/>
    <xf numFmtId="3" fontId="38" fillId="0" borderId="6" xfId="3" applyNumberFormat="1" applyFont="1" applyBorder="1"/>
    <xf numFmtId="3" fontId="38" fillId="0" borderId="17" xfId="3" applyNumberFormat="1" applyFont="1" applyBorder="1"/>
    <xf numFmtId="3" fontId="38" fillId="0" borderId="11" xfId="3" applyNumberFormat="1" applyFont="1" applyBorder="1"/>
    <xf numFmtId="3" fontId="38" fillId="0" borderId="32" xfId="3" applyNumberFormat="1" applyFont="1" applyBorder="1"/>
    <xf numFmtId="0" fontId="39" fillId="0" borderId="52" xfId="0" applyFont="1" applyBorder="1" applyAlignment="1">
      <alignment wrapText="1"/>
    </xf>
    <xf numFmtId="3" fontId="38" fillId="0" borderId="12" xfId="3" applyNumberFormat="1" applyFont="1" applyBorder="1"/>
    <xf numFmtId="3" fontId="38" fillId="0" borderId="36" xfId="3" applyNumberFormat="1" applyFont="1" applyBorder="1"/>
    <xf numFmtId="0" fontId="39" fillId="0" borderId="46" xfId="0" applyFont="1" applyBorder="1"/>
    <xf numFmtId="0" fontId="39" fillId="0" borderId="43" xfId="0" applyFont="1" applyBorder="1"/>
    <xf numFmtId="0" fontId="39" fillId="0" borderId="52" xfId="0" applyFont="1" applyBorder="1"/>
    <xf numFmtId="0" fontId="55" fillId="0" borderId="0" xfId="3" applyFont="1"/>
    <xf numFmtId="0" fontId="38" fillId="0" borderId="50" xfId="3" applyFont="1" applyBorder="1" applyAlignment="1">
      <alignment wrapText="1"/>
    </xf>
    <xf numFmtId="3" fontId="38" fillId="0" borderId="13" xfId="3" applyNumberFormat="1" applyFont="1" applyBorder="1"/>
    <xf numFmtId="0" fontId="56" fillId="0" borderId="49" xfId="0" applyFont="1" applyBorder="1" applyAlignment="1">
      <alignment wrapText="1"/>
    </xf>
    <xf numFmtId="3" fontId="56" fillId="0" borderId="9" xfId="3" applyNumberFormat="1" applyFont="1" applyBorder="1"/>
    <xf numFmtId="0" fontId="56" fillId="0" borderId="0" xfId="3" applyFont="1"/>
    <xf numFmtId="0" fontId="58" fillId="0" borderId="0" xfId="3" applyFont="1"/>
    <xf numFmtId="3" fontId="39" fillId="0" borderId="24" xfId="3" applyNumberFormat="1" applyFont="1" applyBorder="1"/>
    <xf numFmtId="3" fontId="39" fillId="0" borderId="53" xfId="3" applyNumberFormat="1" applyFont="1" applyBorder="1"/>
    <xf numFmtId="0" fontId="47" fillId="0" borderId="41" xfId="3" applyFont="1" applyBorder="1" applyAlignment="1">
      <alignment wrapText="1"/>
    </xf>
    <xf numFmtId="3" fontId="38" fillId="0" borderId="34" xfId="3" applyNumberFormat="1" applyFont="1" applyBorder="1"/>
    <xf numFmtId="3" fontId="38" fillId="0" borderId="42" xfId="3" applyNumberFormat="1" applyFont="1" applyBorder="1"/>
    <xf numFmtId="3" fontId="38" fillId="0" borderId="54" xfId="3" applyNumberFormat="1" applyFont="1" applyBorder="1"/>
    <xf numFmtId="0" fontId="38" fillId="0" borderId="0" xfId="3" applyFont="1" applyAlignment="1">
      <alignment horizontal="center" vertical="center" wrapText="1"/>
    </xf>
    <xf numFmtId="49" fontId="38" fillId="0" borderId="0" xfId="3" applyNumberFormat="1" applyFont="1" applyAlignment="1">
      <alignment horizontal="center"/>
    </xf>
    <xf numFmtId="0" fontId="39" fillId="0" borderId="0" xfId="3" applyFont="1" applyAlignment="1">
      <alignment horizontal="center" vertical="center"/>
    </xf>
    <xf numFmtId="0" fontId="54" fillId="0" borderId="0" xfId="3" applyFont="1"/>
    <xf numFmtId="0" fontId="57" fillId="0" borderId="0" xfId="3" applyFont="1"/>
    <xf numFmtId="0" fontId="59" fillId="0" borderId="0" xfId="3" applyFont="1"/>
    <xf numFmtId="0" fontId="6" fillId="0" borderId="0" xfId="3" applyFont="1"/>
    <xf numFmtId="0" fontId="11" fillId="0" borderId="0" xfId="0" applyFont="1" applyAlignment="1">
      <alignment horizontal="right"/>
    </xf>
    <xf numFmtId="0" fontId="15" fillId="0" borderId="0" xfId="3" applyFont="1"/>
    <xf numFmtId="0" fontId="60" fillId="0" borderId="0" xfId="3" applyFont="1"/>
    <xf numFmtId="0" fontId="54" fillId="0" borderId="0" xfId="3" applyFont="1" applyAlignment="1">
      <alignment horizontal="center" vertical="center"/>
    </xf>
    <xf numFmtId="0" fontId="31" fillId="2" borderId="0" xfId="3" applyFont="1" applyFill="1"/>
    <xf numFmtId="0" fontId="52" fillId="2" borderId="7" xfId="3" applyFont="1" applyFill="1" applyBorder="1"/>
    <xf numFmtId="3" fontId="61" fillId="2" borderId="0" xfId="3" applyNumberFormat="1" applyFont="1" applyFill="1"/>
    <xf numFmtId="3" fontId="62" fillId="2" borderId="0" xfId="3" applyNumberFormat="1" applyFont="1" applyFill="1"/>
    <xf numFmtId="3" fontId="60" fillId="2" borderId="0" xfId="3" applyNumberFormat="1" applyFont="1" applyFill="1"/>
    <xf numFmtId="165" fontId="35" fillId="0" borderId="2" xfId="3" applyNumberFormat="1" applyFont="1" applyBorder="1"/>
    <xf numFmtId="3" fontId="35" fillId="0" borderId="2" xfId="3" applyNumberFormat="1" applyFont="1" applyBorder="1"/>
    <xf numFmtId="3" fontId="35" fillId="0" borderId="45" xfId="3" applyNumberFormat="1" applyFont="1" applyBorder="1"/>
    <xf numFmtId="3" fontId="15" fillId="0" borderId="21" xfId="3" applyNumberFormat="1" applyFont="1" applyBorder="1"/>
    <xf numFmtId="49" fontId="2" fillId="0" borderId="30" xfId="3" applyNumberFormat="1" applyBorder="1" applyAlignment="1">
      <alignment horizontal="center"/>
    </xf>
    <xf numFmtId="49" fontId="2" fillId="0" borderId="4" xfId="3" applyNumberFormat="1" applyBorder="1"/>
    <xf numFmtId="3" fontId="46" fillId="0" borderId="0" xfId="3" applyNumberFormat="1" applyFont="1"/>
    <xf numFmtId="3" fontId="0" fillId="0" borderId="7" xfId="0" applyNumberFormat="1" applyBorder="1"/>
    <xf numFmtId="3" fontId="23" fillId="0" borderId="0" xfId="3" applyNumberFormat="1" applyFont="1"/>
    <xf numFmtId="49" fontId="21" fillId="0" borderId="0" xfId="0" applyNumberFormat="1" applyFont="1"/>
    <xf numFmtId="3" fontId="26" fillId="0" borderId="0" xfId="3" applyNumberFormat="1" applyFont="1"/>
    <xf numFmtId="0" fontId="52" fillId="0" borderId="0" xfId="3" applyFont="1" applyAlignment="1">
      <alignment horizontal="center" vertical="center"/>
    </xf>
    <xf numFmtId="3" fontId="2" fillId="0" borderId="31" xfId="3" applyNumberFormat="1" applyBorder="1" applyAlignment="1">
      <alignment horizontal="right" vertical="center"/>
    </xf>
    <xf numFmtId="3" fontId="25" fillId="0" borderId="0" xfId="3" applyNumberFormat="1" applyFont="1"/>
    <xf numFmtId="0" fontId="61" fillId="0" borderId="0" xfId="3" applyFont="1"/>
    <xf numFmtId="3" fontId="61" fillId="0" borderId="0" xfId="3" applyNumberFormat="1" applyFont="1"/>
    <xf numFmtId="0" fontId="41" fillId="0" borderId="0" xfId="3" applyFont="1"/>
    <xf numFmtId="49" fontId="39" fillId="0" borderId="2" xfId="3" applyNumberFormat="1" applyFont="1" applyBorder="1" applyAlignment="1">
      <alignment horizontal="center"/>
    </xf>
    <xf numFmtId="3" fontId="39" fillId="0" borderId="2" xfId="3" applyNumberFormat="1" applyFont="1" applyBorder="1"/>
    <xf numFmtId="3" fontId="54" fillId="2" borderId="0" xfId="3" applyNumberFormat="1" applyFont="1" applyFill="1"/>
    <xf numFmtId="49" fontId="45" fillId="0" borderId="2" xfId="3" applyNumberFormat="1" applyFont="1" applyBorder="1" applyAlignment="1">
      <alignment horizontal="center"/>
    </xf>
    <xf numFmtId="49" fontId="39" fillId="0" borderId="6" xfId="3" applyNumberFormat="1" applyFont="1" applyBorder="1" applyAlignment="1">
      <alignment wrapText="1"/>
    </xf>
    <xf numFmtId="0" fontId="4" fillId="0" borderId="0" xfId="5" applyFont="1" applyAlignment="1">
      <alignment horizontal="center"/>
    </xf>
    <xf numFmtId="0" fontId="4" fillId="0" borderId="0" xfId="5" applyFont="1"/>
    <xf numFmtId="0" fontId="6" fillId="0" borderId="0" xfId="5" applyFont="1" applyAlignment="1">
      <alignment horizontal="center"/>
    </xf>
    <xf numFmtId="0" fontId="6" fillId="0" borderId="31" xfId="5" applyFont="1" applyBorder="1"/>
    <xf numFmtId="3" fontId="6" fillId="0" borderId="31" xfId="5" applyNumberFormat="1" applyFont="1" applyBorder="1"/>
    <xf numFmtId="3" fontId="33" fillId="3" borderId="31" xfId="5" applyNumberFormat="1" applyFont="1" applyFill="1" applyBorder="1"/>
    <xf numFmtId="0" fontId="5" fillId="0" borderId="3" xfId="5" applyFont="1" applyBorder="1"/>
    <xf numFmtId="3" fontId="5" fillId="0" borderId="3" xfId="5" applyNumberFormat="1" applyFont="1" applyBorder="1"/>
    <xf numFmtId="0" fontId="5" fillId="0" borderId="5" xfId="5" applyFont="1" applyBorder="1"/>
    <xf numFmtId="3" fontId="5" fillId="0" borderId="5" xfId="5" applyNumberFormat="1" applyFont="1" applyBorder="1"/>
    <xf numFmtId="0" fontId="11" fillId="0" borderId="1" xfId="5" applyFont="1" applyBorder="1"/>
    <xf numFmtId="3" fontId="33" fillId="0" borderId="1" xfId="5" applyNumberFormat="1" applyFont="1" applyBorder="1"/>
    <xf numFmtId="0" fontId="11" fillId="0" borderId="31" xfId="5" applyFont="1" applyBorder="1"/>
    <xf numFmtId="3" fontId="11" fillId="0" borderId="31" xfId="5" applyNumberFormat="1" applyFont="1" applyBorder="1"/>
    <xf numFmtId="0" fontId="6" fillId="0" borderId="0" xfId="5" applyFont="1"/>
    <xf numFmtId="3" fontId="6" fillId="0" borderId="0" xfId="5" applyNumberFormat="1" applyFont="1"/>
    <xf numFmtId="0" fontId="4" fillId="0" borderId="0" xfId="5" applyFont="1" applyAlignment="1">
      <alignment horizontal="left"/>
    </xf>
    <xf numFmtId="0" fontId="6" fillId="0" borderId="1" xfId="5" applyFont="1" applyBorder="1"/>
    <xf numFmtId="3" fontId="6" fillId="0" borderId="1" xfId="5" applyNumberFormat="1" applyFont="1" applyBorder="1"/>
    <xf numFmtId="3" fontId="69" fillId="0" borderId="1" xfId="5" applyNumberFormat="1" applyFont="1" applyBorder="1"/>
    <xf numFmtId="0" fontId="6" fillId="0" borderId="5" xfId="5" applyFont="1" applyBorder="1"/>
    <xf numFmtId="3" fontId="6" fillId="0" borderId="5" xfId="5" applyNumberFormat="1" applyFont="1" applyBorder="1"/>
    <xf numFmtId="0" fontId="6" fillId="0" borderId="43" xfId="5" applyFont="1" applyBorder="1" applyAlignment="1">
      <alignment horizontal="center"/>
    </xf>
    <xf numFmtId="3" fontId="6" fillId="0" borderId="21" xfId="5" applyNumberFormat="1" applyFont="1" applyBorder="1"/>
    <xf numFmtId="0" fontId="6" fillId="0" borderId="52" xfId="5" applyFont="1" applyBorder="1" applyAlignment="1">
      <alignment horizontal="center"/>
    </xf>
    <xf numFmtId="3" fontId="33" fillId="3" borderId="21" xfId="5" applyNumberFormat="1" applyFont="1" applyFill="1" applyBorder="1"/>
    <xf numFmtId="49" fontId="5" fillId="0" borderId="30" xfId="5" applyNumberFormat="1" applyFont="1" applyBorder="1" applyAlignment="1">
      <alignment horizontal="center"/>
    </xf>
    <xf numFmtId="3" fontId="5" fillId="0" borderId="18" xfId="5" applyNumberFormat="1" applyFont="1" applyBorder="1"/>
    <xf numFmtId="49" fontId="5" fillId="0" borderId="46" xfId="5" applyNumberFormat="1" applyFont="1" applyBorder="1" applyAlignment="1">
      <alignment horizontal="center"/>
    </xf>
    <xf numFmtId="3" fontId="5" fillId="0" borderId="17" xfId="5" applyNumberFormat="1" applyFont="1" applyBorder="1"/>
    <xf numFmtId="3" fontId="11" fillId="0" borderId="21" xfId="5" applyNumberFormat="1" applyFont="1" applyBorder="1"/>
    <xf numFmtId="49" fontId="11" fillId="0" borderId="52" xfId="5" applyNumberFormat="1" applyFont="1" applyBorder="1" applyAlignment="1">
      <alignment horizontal="center"/>
    </xf>
    <xf numFmtId="3" fontId="33" fillId="0" borderId="45" xfId="5" applyNumberFormat="1" applyFont="1" applyBorder="1"/>
    <xf numFmtId="49" fontId="11" fillId="0" borderId="43" xfId="5" applyNumberFormat="1" applyFont="1" applyBorder="1" applyAlignment="1">
      <alignment horizontal="center"/>
    </xf>
    <xf numFmtId="0" fontId="6" fillId="0" borderId="22" xfId="5" applyFont="1" applyBorder="1" applyAlignment="1">
      <alignment horizontal="center"/>
    </xf>
    <xf numFmtId="0" fontId="69" fillId="0" borderId="15" xfId="5" applyFont="1" applyBorder="1"/>
    <xf numFmtId="3" fontId="69" fillId="0" borderId="16" xfId="5" applyNumberFormat="1" applyFont="1" applyBorder="1"/>
    <xf numFmtId="3" fontId="69" fillId="0" borderId="19" xfId="5" applyNumberFormat="1" applyFont="1" applyBorder="1"/>
    <xf numFmtId="3" fontId="6" fillId="0" borderId="45" xfId="5" applyNumberFormat="1" applyFont="1" applyBorder="1"/>
    <xf numFmtId="3" fontId="69" fillId="0" borderId="45" xfId="5" applyNumberFormat="1" applyFont="1" applyBorder="1"/>
    <xf numFmtId="0" fontId="5" fillId="0" borderId="30" xfId="5" applyFont="1" applyBorder="1" applyAlignment="1">
      <alignment horizontal="center"/>
    </xf>
    <xf numFmtId="0" fontId="5" fillId="0" borderId="46" xfId="5" applyFont="1" applyBorder="1" applyAlignment="1">
      <alignment horizontal="center"/>
    </xf>
    <xf numFmtId="0" fontId="6" fillId="0" borderId="46" xfId="5" applyFont="1" applyBorder="1" applyAlignment="1">
      <alignment horizontal="center"/>
    </xf>
    <xf numFmtId="3" fontId="6" fillId="0" borderId="17" xfId="5" applyNumberFormat="1" applyFont="1" applyBorder="1"/>
    <xf numFmtId="0" fontId="33" fillId="0" borderId="56" xfId="5" applyFont="1" applyBorder="1" applyAlignment="1">
      <alignment horizontal="center"/>
    </xf>
    <xf numFmtId="0" fontId="33" fillId="0" borderId="57" xfId="5" applyFont="1" applyBorder="1"/>
    <xf numFmtId="3" fontId="33" fillId="0" borderId="58" xfId="5" applyNumberFormat="1" applyFont="1" applyBorder="1"/>
    <xf numFmtId="3" fontId="11" fillId="0" borderId="0" xfId="5" applyNumberFormat="1" applyFont="1"/>
    <xf numFmtId="3" fontId="6" fillId="0" borderId="7" xfId="5" applyNumberFormat="1" applyFont="1" applyBorder="1"/>
    <xf numFmtId="3" fontId="15" fillId="0" borderId="32" xfId="0" applyNumberFormat="1" applyFont="1" applyBorder="1" applyAlignment="1">
      <alignment horizontal="right" vertical="center"/>
    </xf>
    <xf numFmtId="3" fontId="69" fillId="0" borderId="2" xfId="5" applyNumberFormat="1" applyFont="1" applyBorder="1"/>
    <xf numFmtId="3" fontId="67" fillId="0" borderId="4" xfId="5" applyNumberFormat="1" applyFont="1" applyBorder="1"/>
    <xf numFmtId="3" fontId="67" fillId="0" borderId="6" xfId="5" applyNumberFormat="1" applyFont="1" applyBorder="1"/>
    <xf numFmtId="49" fontId="45" fillId="0" borderId="6" xfId="3" applyNumberFormat="1" applyFont="1" applyBorder="1" applyAlignment="1">
      <alignment horizontal="center"/>
    </xf>
    <xf numFmtId="0" fontId="48" fillId="0" borderId="0" xfId="0" applyFont="1" applyAlignment="1">
      <alignment wrapText="1"/>
    </xf>
    <xf numFmtId="49" fontId="2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70" fillId="0" borderId="7" xfId="0" applyNumberFormat="1" applyFont="1" applyBorder="1" applyAlignment="1">
      <alignment horizontal="center" vertical="center"/>
    </xf>
    <xf numFmtId="0" fontId="37" fillId="0" borderId="7" xfId="0" applyFont="1" applyBorder="1" applyAlignment="1">
      <alignment horizontal="left" vertical="center" wrapText="1"/>
    </xf>
    <xf numFmtId="0" fontId="70" fillId="0" borderId="7" xfId="0" applyFont="1" applyBorder="1" applyAlignment="1">
      <alignment horizontal="left" vertical="center" wrapText="1"/>
    </xf>
    <xf numFmtId="3" fontId="37" fillId="0" borderId="7" xfId="0" applyNumberFormat="1" applyFont="1" applyBorder="1" applyAlignment="1">
      <alignment horizontal="right"/>
    </xf>
    <xf numFmtId="3" fontId="70" fillId="0" borderId="7" xfId="0" applyNumberFormat="1" applyFont="1" applyBorder="1" applyAlignment="1">
      <alignment vertical="center"/>
    </xf>
    <xf numFmtId="0" fontId="5" fillId="0" borderId="4" xfId="5" applyFont="1" applyBorder="1"/>
    <xf numFmtId="49" fontId="2" fillId="0" borderId="4" xfId="3" applyNumberFormat="1" applyBorder="1" applyAlignment="1">
      <alignment horizontal="center"/>
    </xf>
    <xf numFmtId="49" fontId="2" fillId="0" borderId="4" xfId="3" applyNumberFormat="1" applyBorder="1" applyAlignment="1">
      <alignment wrapText="1"/>
    </xf>
    <xf numFmtId="0" fontId="48" fillId="0" borderId="0" xfId="0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25" xfId="0" applyNumberFormat="1" applyFont="1" applyBorder="1"/>
    <xf numFmtId="3" fontId="21" fillId="0" borderId="10" xfId="1" applyNumberFormat="1" applyFont="1" applyBorder="1" applyAlignment="1" applyProtection="1">
      <alignment horizontal="right"/>
      <protection hidden="1"/>
    </xf>
    <xf numFmtId="3" fontId="21" fillId="0" borderId="10" xfId="0" applyNumberFormat="1" applyFont="1" applyBorder="1"/>
    <xf numFmtId="3" fontId="21" fillId="0" borderId="25" xfId="0" applyNumberFormat="1" applyFont="1" applyBorder="1"/>
    <xf numFmtId="49" fontId="21" fillId="0" borderId="20" xfId="0" applyNumberFormat="1" applyFont="1" applyBorder="1"/>
    <xf numFmtId="3" fontId="22" fillId="0" borderId="0" xfId="0" applyNumberFormat="1" applyFont="1"/>
    <xf numFmtId="49" fontId="21" fillId="0" borderId="29" xfId="0" applyNumberFormat="1" applyFont="1" applyBorder="1"/>
    <xf numFmtId="49" fontId="21" fillId="0" borderId="63" xfId="0" applyNumberFormat="1" applyFont="1" applyBorder="1"/>
    <xf numFmtId="3" fontId="71" fillId="0" borderId="64" xfId="0" applyNumberFormat="1" applyFont="1" applyBorder="1"/>
    <xf numFmtId="3" fontId="71" fillId="0" borderId="65" xfId="0" applyNumberFormat="1" applyFont="1" applyBorder="1"/>
    <xf numFmtId="3" fontId="21" fillId="0" borderId="9" xfId="0" applyNumberFormat="1" applyFont="1" applyBorder="1"/>
    <xf numFmtId="49" fontId="72" fillId="0" borderId="0" xfId="0" applyNumberFormat="1" applyFont="1"/>
    <xf numFmtId="3" fontId="73" fillId="3" borderId="0" xfId="0" applyNumberFormat="1" applyFont="1" applyFill="1"/>
    <xf numFmtId="1" fontId="73" fillId="0" borderId="0" xfId="0" applyNumberFormat="1" applyFont="1"/>
    <xf numFmtId="3" fontId="72" fillId="0" borderId="0" xfId="0" applyNumberFormat="1" applyFont="1"/>
    <xf numFmtId="3" fontId="73" fillId="0" borderId="0" xfId="0" applyNumberFormat="1" applyFont="1"/>
    <xf numFmtId="0" fontId="73" fillId="0" borderId="0" xfId="0" applyFont="1"/>
    <xf numFmtId="0" fontId="15" fillId="0" borderId="0" xfId="0" applyFont="1" applyAlignment="1">
      <alignment horizontal="center" vertical="center" wrapText="1"/>
    </xf>
    <xf numFmtId="166" fontId="76" fillId="0" borderId="0" xfId="10" applyNumberFormat="1" applyFont="1" applyFill="1" applyBorder="1"/>
    <xf numFmtId="49" fontId="77" fillId="0" borderId="0" xfId="0" applyNumberFormat="1" applyFont="1"/>
    <xf numFmtId="0" fontId="76" fillId="0" borderId="0" xfId="0" applyFont="1"/>
    <xf numFmtId="3" fontId="76" fillId="0" borderId="0" xfId="0" applyNumberFormat="1" applyFont="1"/>
    <xf numFmtId="0" fontId="77" fillId="0" borderId="0" xfId="3" applyFont="1"/>
    <xf numFmtId="0" fontId="77" fillId="0" borderId="0" xfId="0" applyFont="1" applyAlignment="1">
      <alignment horizontal="center" vertical="center" wrapText="1"/>
    </xf>
    <xf numFmtId="49" fontId="77" fillId="0" borderId="63" xfId="0" applyNumberFormat="1" applyFont="1" applyBorder="1" applyAlignment="1">
      <alignment horizontal="center" vertical="center" wrapText="1"/>
    </xf>
    <xf numFmtId="49" fontId="77" fillId="0" borderId="25" xfId="0" applyNumberFormat="1" applyFont="1" applyBorder="1"/>
    <xf numFmtId="3" fontId="77" fillId="0" borderId="10" xfId="0" applyNumberFormat="1" applyFont="1" applyBorder="1"/>
    <xf numFmtId="3" fontId="76" fillId="0" borderId="25" xfId="0" applyNumberFormat="1" applyFont="1" applyBorder="1"/>
    <xf numFmtId="3" fontId="76" fillId="0" borderId="6" xfId="0" applyNumberFormat="1" applyFont="1" applyBorder="1"/>
    <xf numFmtId="3" fontId="77" fillId="0" borderId="17" xfId="0" applyNumberFormat="1" applyFont="1" applyBorder="1"/>
    <xf numFmtId="166" fontId="77" fillId="0" borderId="7" xfId="10" applyNumberFormat="1" applyFont="1" applyFill="1" applyBorder="1"/>
    <xf numFmtId="49" fontId="77" fillId="0" borderId="20" xfId="0" applyNumberFormat="1" applyFont="1" applyBorder="1"/>
    <xf numFmtId="3" fontId="80" fillId="0" borderId="7" xfId="1" applyNumberFormat="1" applyFont="1" applyBorder="1" applyAlignment="1" applyProtection="1">
      <alignment horizontal="right"/>
      <protection hidden="1"/>
    </xf>
    <xf numFmtId="3" fontId="76" fillId="0" borderId="20" xfId="0" applyNumberFormat="1" applyFont="1" applyBorder="1"/>
    <xf numFmtId="3" fontId="76" fillId="0" borderId="7" xfId="0" applyNumberFormat="1" applyFont="1" applyBorder="1"/>
    <xf numFmtId="49" fontId="77" fillId="0" borderId="29" xfId="0" applyNumberFormat="1" applyFont="1" applyBorder="1"/>
    <xf numFmtId="3" fontId="80" fillId="0" borderId="2" xfId="1" applyNumberFormat="1" applyFont="1" applyBorder="1" applyAlignment="1" applyProtection="1">
      <alignment horizontal="right"/>
      <protection hidden="1"/>
    </xf>
    <xf numFmtId="3" fontId="76" fillId="0" borderId="29" xfId="0" applyNumberFormat="1" applyFont="1" applyBorder="1"/>
    <xf numFmtId="3" fontId="76" fillId="0" borderId="2" xfId="0" applyNumberFormat="1" applyFont="1" applyBorder="1"/>
    <xf numFmtId="3" fontId="77" fillId="0" borderId="0" xfId="0" applyNumberFormat="1" applyFont="1"/>
    <xf numFmtId="49" fontId="77" fillId="0" borderId="63" xfId="0" applyNumberFormat="1" applyFont="1" applyBorder="1"/>
    <xf numFmtId="3" fontId="81" fillId="0" borderId="64" xfId="0" applyNumberFormat="1" applyFont="1" applyBorder="1"/>
    <xf numFmtId="3" fontId="77" fillId="0" borderId="9" xfId="0" applyNumberFormat="1" applyFont="1" applyBorder="1"/>
    <xf numFmtId="3" fontId="77" fillId="0" borderId="40" xfId="0" applyNumberFormat="1" applyFont="1" applyBorder="1"/>
    <xf numFmtId="0" fontId="79" fillId="0" borderId="0" xfId="0" applyFont="1"/>
    <xf numFmtId="166" fontId="80" fillId="0" borderId="0" xfId="10" applyNumberFormat="1" applyFont="1" applyFill="1" applyBorder="1"/>
    <xf numFmtId="49" fontId="79" fillId="0" borderId="0" xfId="0" applyNumberFormat="1" applyFont="1"/>
    <xf numFmtId="3" fontId="78" fillId="0" borderId="0" xfId="0" applyNumberFormat="1" applyFont="1"/>
    <xf numFmtId="0" fontId="77" fillId="0" borderId="0" xfId="0" applyFont="1"/>
    <xf numFmtId="3" fontId="80" fillId="0" borderId="5" xfId="1" applyNumberFormat="1" applyFont="1" applyBorder="1" applyAlignment="1" applyProtection="1">
      <alignment horizontal="right"/>
      <protection hidden="1"/>
    </xf>
    <xf numFmtId="3" fontId="80" fillId="0" borderId="31" xfId="1" applyNumberFormat="1" applyFont="1" applyBorder="1" applyAlignment="1" applyProtection="1">
      <alignment horizontal="right"/>
      <protection hidden="1"/>
    </xf>
    <xf numFmtId="3" fontId="80" fillId="0" borderId="1" xfId="1" applyNumberFormat="1" applyFont="1" applyBorder="1" applyAlignment="1" applyProtection="1">
      <alignment horizontal="right"/>
      <protection hidden="1"/>
    </xf>
    <xf numFmtId="3" fontId="77" fillId="0" borderId="32" xfId="0" applyNumberFormat="1" applyFont="1" applyBorder="1"/>
    <xf numFmtId="3" fontId="77" fillId="0" borderId="6" xfId="0" applyNumberFormat="1" applyFont="1" applyBorder="1"/>
    <xf numFmtId="0" fontId="79" fillId="0" borderId="7" xfId="0" applyFont="1" applyBorder="1"/>
    <xf numFmtId="0" fontId="76" fillId="0" borderId="7" xfId="0" applyFont="1" applyBorder="1"/>
    <xf numFmtId="49" fontId="77" fillId="0" borderId="7" xfId="0" applyNumberFormat="1" applyFont="1" applyBorder="1"/>
    <xf numFmtId="49" fontId="74" fillId="0" borderId="0" xfId="0" applyNumberFormat="1" applyFont="1"/>
    <xf numFmtId="0" fontId="75" fillId="0" borderId="0" xfId="0" applyFont="1"/>
    <xf numFmtId="166" fontId="76" fillId="0" borderId="7" xfId="10" applyNumberFormat="1" applyFont="1" applyFill="1" applyBorder="1"/>
    <xf numFmtId="166" fontId="81" fillId="0" borderId="0" xfId="10" applyNumberFormat="1" applyFont="1" applyFill="1" applyBorder="1" applyAlignment="1">
      <alignment vertical="center" wrapText="1"/>
    </xf>
    <xf numFmtId="166" fontId="76" fillId="0" borderId="28" xfId="10" applyNumberFormat="1" applyFont="1" applyFill="1" applyBorder="1"/>
    <xf numFmtId="3" fontId="77" fillId="0" borderId="64" xfId="0" applyNumberFormat="1" applyFont="1" applyBorder="1"/>
    <xf numFmtId="3" fontId="77" fillId="0" borderId="65" xfId="0" applyNumberFormat="1" applyFont="1" applyBorder="1"/>
    <xf numFmtId="1" fontId="75" fillId="0" borderId="0" xfId="0" applyNumberFormat="1" applyFont="1"/>
    <xf numFmtId="166" fontId="76" fillId="0" borderId="21" xfId="10" applyNumberFormat="1" applyFont="1" applyFill="1" applyBorder="1" applyAlignment="1">
      <alignment horizontal="right"/>
    </xf>
    <xf numFmtId="166" fontId="76" fillId="0" borderId="45" xfId="10" applyNumberFormat="1" applyFont="1" applyFill="1" applyBorder="1" applyAlignment="1">
      <alignment horizontal="right"/>
    </xf>
    <xf numFmtId="166" fontId="76" fillId="0" borderId="18" xfId="10" applyNumberFormat="1" applyFont="1" applyFill="1" applyBorder="1" applyAlignment="1">
      <alignment horizontal="right"/>
    </xf>
    <xf numFmtId="166" fontId="76" fillId="0" borderId="17" xfId="10" applyNumberFormat="1" applyFont="1" applyFill="1" applyBorder="1" applyAlignment="1">
      <alignment horizontal="right"/>
    </xf>
    <xf numFmtId="3" fontId="76" fillId="0" borderId="21" xfId="0" applyNumberFormat="1" applyFont="1" applyBorder="1" applyAlignment="1">
      <alignment horizontal="right"/>
    </xf>
    <xf numFmtId="166" fontId="81" fillId="0" borderId="19" xfId="10" applyNumberFormat="1" applyFont="1" applyFill="1" applyBorder="1" applyAlignment="1">
      <alignment horizontal="right"/>
    </xf>
    <xf numFmtId="3" fontId="77" fillId="0" borderId="47" xfId="0" applyNumberFormat="1" applyFont="1" applyBorder="1"/>
    <xf numFmtId="3" fontId="77" fillId="0" borderId="73" xfId="0" applyNumberFormat="1" applyFont="1" applyBorder="1" applyAlignment="1">
      <alignment horizontal="center" vertical="center"/>
    </xf>
    <xf numFmtId="166" fontId="76" fillId="0" borderId="32" xfId="10" applyNumberFormat="1" applyFont="1" applyFill="1" applyBorder="1"/>
    <xf numFmtId="166" fontId="77" fillId="0" borderId="32" xfId="10" applyNumberFormat="1" applyFont="1" applyFill="1" applyBorder="1"/>
    <xf numFmtId="166" fontId="80" fillId="0" borderId="32" xfId="10" applyNumberFormat="1" applyFont="1" applyFill="1" applyBorder="1"/>
    <xf numFmtId="3" fontId="80" fillId="0" borderId="32" xfId="0" applyNumberFormat="1" applyFont="1" applyBorder="1"/>
    <xf numFmtId="3" fontId="77" fillId="0" borderId="66" xfId="0" applyNumberFormat="1" applyFont="1" applyBorder="1"/>
    <xf numFmtId="3" fontId="75" fillId="3" borderId="0" xfId="0" applyNumberFormat="1" applyFont="1" applyFill="1"/>
    <xf numFmtId="3" fontId="76" fillId="0" borderId="0" xfId="0" applyNumberFormat="1" applyFont="1" applyAlignment="1">
      <alignment horizontal="right"/>
    </xf>
    <xf numFmtId="0" fontId="80" fillId="0" borderId="0" xfId="0" applyFont="1"/>
    <xf numFmtId="3" fontId="80" fillId="0" borderId="0" xfId="0" applyNumberFormat="1" applyFont="1"/>
    <xf numFmtId="3" fontId="77" fillId="0" borderId="73" xfId="0" applyNumberFormat="1" applyFont="1" applyBorder="1" applyAlignment="1">
      <alignment horizontal="center" vertical="center" wrapText="1"/>
    </xf>
    <xf numFmtId="166" fontId="77" fillId="0" borderId="60" xfId="10" applyNumberFormat="1" applyFont="1" applyFill="1" applyBorder="1" applyAlignment="1">
      <alignment horizontal="center" vertical="center" wrapText="1"/>
    </xf>
    <xf numFmtId="0" fontId="77" fillId="0" borderId="22" xfId="0" applyFont="1" applyBorder="1" applyAlignment="1" applyProtection="1">
      <alignment horizontal="center" vertical="center" wrapText="1"/>
      <protection hidden="1"/>
    </xf>
    <xf numFmtId="0" fontId="77" fillId="0" borderId="16" xfId="0" applyFont="1" applyBorder="1" applyAlignment="1">
      <alignment horizontal="center" vertical="center" wrapText="1"/>
    </xf>
    <xf numFmtId="0" fontId="77" fillId="0" borderId="19" xfId="0" applyFont="1" applyBorder="1" applyAlignment="1">
      <alignment horizontal="center" vertical="center" wrapText="1"/>
    </xf>
    <xf numFmtId="166" fontId="80" fillId="0" borderId="16" xfId="10" applyNumberFormat="1" applyFont="1" applyFill="1" applyBorder="1"/>
    <xf numFmtId="166" fontId="80" fillId="0" borderId="66" xfId="10" applyNumberFormat="1" applyFont="1" applyFill="1" applyBorder="1"/>
    <xf numFmtId="166" fontId="80" fillId="0" borderId="19" xfId="10" applyNumberFormat="1" applyFont="1" applyFill="1" applyBorder="1"/>
    <xf numFmtId="3" fontId="76" fillId="0" borderId="60" xfId="0" applyNumberFormat="1" applyFont="1" applyBorder="1"/>
    <xf numFmtId="3" fontId="76" fillId="0" borderId="73" xfId="0" applyNumberFormat="1" applyFont="1" applyBorder="1"/>
    <xf numFmtId="3" fontId="76" fillId="0" borderId="61" xfId="0" applyNumberFormat="1" applyFont="1" applyBorder="1"/>
    <xf numFmtId="3" fontId="76" fillId="0" borderId="16" xfId="0" applyNumberFormat="1" applyFont="1" applyBorder="1"/>
    <xf numFmtId="3" fontId="76" fillId="0" borderId="66" xfId="0" applyNumberFormat="1" applyFont="1" applyBorder="1"/>
    <xf numFmtId="3" fontId="76" fillId="0" borderId="19" xfId="0" applyNumberFormat="1" applyFont="1" applyBorder="1"/>
    <xf numFmtId="166" fontId="77" fillId="0" borderId="64" xfId="0" applyNumberFormat="1" applyFont="1" applyBorder="1"/>
    <xf numFmtId="0" fontId="83" fillId="0" borderId="0" xfId="0" applyFont="1"/>
    <xf numFmtId="0" fontId="77" fillId="0" borderId="16" xfId="0" applyFont="1" applyBorder="1" applyAlignment="1" applyProtection="1">
      <alignment horizontal="center" vertical="center" wrapText="1"/>
      <protection hidden="1"/>
    </xf>
    <xf numFmtId="49" fontId="77" fillId="0" borderId="59" xfId="0" applyNumberFormat="1" applyFont="1" applyBorder="1"/>
    <xf numFmtId="3" fontId="80" fillId="0" borderId="60" xfId="1" applyNumberFormat="1" applyFont="1" applyBorder="1" applyAlignment="1" applyProtection="1">
      <alignment horizontal="right"/>
      <protection hidden="1"/>
    </xf>
    <xf numFmtId="3" fontId="76" fillId="0" borderId="60" xfId="1" applyNumberFormat="1" applyFont="1" applyBorder="1" applyAlignment="1" applyProtection="1">
      <alignment horizontal="right"/>
      <protection hidden="1"/>
    </xf>
    <xf numFmtId="3" fontId="76" fillId="0" borderId="7" xfId="1" applyNumberFormat="1" applyFont="1" applyBorder="1" applyAlignment="1" applyProtection="1">
      <alignment horizontal="right"/>
      <protection hidden="1"/>
    </xf>
    <xf numFmtId="49" fontId="77" fillId="0" borderId="51" xfId="0" applyNumberFormat="1" applyFont="1" applyBorder="1"/>
    <xf numFmtId="49" fontId="77" fillId="0" borderId="32" xfId="0" applyNumberFormat="1" applyFont="1" applyBorder="1"/>
    <xf numFmtId="49" fontId="77" fillId="0" borderId="36" xfId="0" applyNumberFormat="1" applyFont="1" applyBorder="1"/>
    <xf numFmtId="49" fontId="77" fillId="0" borderId="75" xfId="0" applyNumberFormat="1" applyFont="1" applyBorder="1"/>
    <xf numFmtId="3" fontId="80" fillId="0" borderId="59" xfId="1" applyNumberFormat="1" applyFont="1" applyBorder="1" applyAlignment="1" applyProtection="1">
      <alignment horizontal="right"/>
      <protection hidden="1"/>
    </xf>
    <xf numFmtId="3" fontId="80" fillId="0" borderId="20" xfId="1" applyNumberFormat="1" applyFont="1" applyBorder="1" applyAlignment="1" applyProtection="1">
      <alignment horizontal="right"/>
      <protection hidden="1"/>
    </xf>
    <xf numFmtId="3" fontId="77" fillId="0" borderId="7" xfId="0" applyNumberFormat="1" applyFont="1" applyBorder="1"/>
    <xf numFmtId="3" fontId="76" fillId="0" borderId="64" xfId="0" applyNumberFormat="1" applyFont="1" applyBorder="1"/>
    <xf numFmtId="0" fontId="81" fillId="0" borderId="16" xfId="0" applyFont="1" applyBorder="1" applyAlignment="1" applyProtection="1">
      <alignment horizontal="center" vertical="center" wrapText="1"/>
      <protection hidden="1"/>
    </xf>
    <xf numFmtId="3" fontId="81" fillId="0" borderId="60" xfId="1" applyNumberFormat="1" applyFont="1" applyBorder="1" applyAlignment="1" applyProtection="1">
      <alignment horizontal="right"/>
      <protection hidden="1"/>
    </xf>
    <xf numFmtId="3" fontId="81" fillId="0" borderId="7" xfId="1" applyNumberFormat="1" applyFont="1" applyBorder="1" applyAlignment="1" applyProtection="1">
      <alignment horizontal="right"/>
      <protection hidden="1"/>
    </xf>
    <xf numFmtId="0" fontId="81" fillId="0" borderId="16" xfId="0" applyFont="1" applyBorder="1" applyAlignment="1">
      <alignment horizontal="center" vertical="center" wrapText="1"/>
    </xf>
    <xf numFmtId="3" fontId="77" fillId="0" borderId="61" xfId="1" applyNumberFormat="1" applyFont="1" applyBorder="1" applyAlignment="1" applyProtection="1">
      <alignment horizontal="right"/>
      <protection hidden="1"/>
    </xf>
    <xf numFmtId="3" fontId="77" fillId="0" borderId="21" xfId="1" applyNumberFormat="1" applyFont="1" applyBorder="1" applyAlignment="1" applyProtection="1">
      <alignment horizontal="right"/>
      <protection hidden="1"/>
    </xf>
    <xf numFmtId="0" fontId="77" fillId="0" borderId="76" xfId="0" applyFont="1" applyBorder="1" applyAlignment="1">
      <alignment horizontal="center" vertical="center" wrapText="1"/>
    </xf>
    <xf numFmtId="3" fontId="77" fillId="0" borderId="77" xfId="1" applyNumberFormat="1" applyFont="1" applyBorder="1" applyAlignment="1" applyProtection="1">
      <alignment horizontal="right"/>
      <protection hidden="1"/>
    </xf>
    <xf numFmtId="3" fontId="77" fillId="0" borderId="31" xfId="1" applyNumberFormat="1" applyFont="1" applyBorder="1" applyAlignment="1" applyProtection="1">
      <alignment horizontal="right"/>
      <protection hidden="1"/>
    </xf>
    <xf numFmtId="0" fontId="84" fillId="0" borderId="0" xfId="0" applyFont="1"/>
    <xf numFmtId="166" fontId="50" fillId="0" borderId="0" xfId="10" applyNumberFormat="1" applyFont="1"/>
    <xf numFmtId="166" fontId="50" fillId="0" borderId="0" xfId="10" applyNumberFormat="1" applyFont="1" applyAlignment="1">
      <alignment horizontal="center"/>
    </xf>
    <xf numFmtId="166" fontId="31" fillId="0" borderId="0" xfId="10" applyNumberFormat="1" applyFont="1"/>
    <xf numFmtId="166" fontId="31" fillId="0" borderId="0" xfId="10" applyNumberFormat="1" applyFont="1" applyAlignment="1">
      <alignment vertical="center"/>
    </xf>
    <xf numFmtId="166" fontId="62" fillId="0" borderId="0" xfId="10" applyNumberFormat="1" applyFont="1"/>
    <xf numFmtId="166" fontId="63" fillId="0" borderId="0" xfId="10" applyNumberFormat="1" applyFont="1"/>
    <xf numFmtId="166" fontId="0" fillId="0" borderId="7" xfId="10" applyNumberFormat="1" applyFont="1" applyBorder="1"/>
    <xf numFmtId="166" fontId="60" fillId="0" borderId="0" xfId="10" applyNumberFormat="1" applyFont="1"/>
    <xf numFmtId="166" fontId="64" fillId="0" borderId="0" xfId="10" applyNumberFormat="1" applyFont="1"/>
    <xf numFmtId="166" fontId="46" fillId="0" borderId="0" xfId="10" applyNumberFormat="1" applyFont="1"/>
    <xf numFmtId="3" fontId="2" fillId="0" borderId="0" xfId="0" applyNumberFormat="1" applyFont="1"/>
    <xf numFmtId="166" fontId="76" fillId="0" borderId="44" xfId="10" applyNumberFormat="1" applyFont="1" applyFill="1" applyBorder="1"/>
    <xf numFmtId="166" fontId="77" fillId="0" borderId="44" xfId="10" applyNumberFormat="1" applyFont="1" applyFill="1" applyBorder="1"/>
    <xf numFmtId="0" fontId="11" fillId="3" borderId="7" xfId="5" applyFont="1" applyFill="1" applyBorder="1"/>
    <xf numFmtId="3" fontId="80" fillId="0" borderId="29" xfId="1" applyNumberFormat="1" applyFont="1" applyBorder="1" applyAlignment="1" applyProtection="1">
      <alignment horizontal="right"/>
      <protection hidden="1"/>
    </xf>
    <xf numFmtId="3" fontId="76" fillId="0" borderId="2" xfId="1" applyNumberFormat="1" applyFont="1" applyBorder="1" applyAlignment="1" applyProtection="1">
      <alignment horizontal="right"/>
      <protection hidden="1"/>
    </xf>
    <xf numFmtId="3" fontId="81" fillId="0" borderId="2" xfId="1" applyNumberFormat="1" applyFont="1" applyBorder="1" applyAlignment="1" applyProtection="1">
      <alignment horizontal="right"/>
      <protection hidden="1"/>
    </xf>
    <xf numFmtId="0" fontId="77" fillId="0" borderId="61" xfId="0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left" wrapText="1"/>
    </xf>
    <xf numFmtId="49" fontId="2" fillId="0" borderId="37" xfId="0" applyNumberFormat="1" applyFont="1" applyBorder="1" applyAlignment="1">
      <alignment horizontal="left" wrapText="1"/>
    </xf>
    <xf numFmtId="49" fontId="2" fillId="0" borderId="32" xfId="0" applyNumberFormat="1" applyFont="1" applyBorder="1" applyAlignment="1">
      <alignment horizontal="left" wrapText="1"/>
    </xf>
    <xf numFmtId="166" fontId="81" fillId="0" borderId="7" xfId="10" applyNumberFormat="1" applyFont="1" applyFill="1" applyBorder="1" applyAlignment="1">
      <alignment horizontal="center" vertical="center" wrapText="1"/>
    </xf>
    <xf numFmtId="166" fontId="76" fillId="0" borderId="7" xfId="10" applyNumberFormat="1" applyFont="1" applyFill="1" applyBorder="1" applyAlignment="1">
      <alignment horizontal="right"/>
    </xf>
    <xf numFmtId="3" fontId="76" fillId="0" borderId="7" xfId="0" applyNumberFormat="1" applyFont="1" applyBorder="1" applyAlignment="1">
      <alignment horizontal="right"/>
    </xf>
    <xf numFmtId="166" fontId="81" fillId="0" borderId="7" xfId="10" applyNumberFormat="1" applyFont="1" applyFill="1" applyBorder="1" applyAlignment="1">
      <alignment horizontal="right"/>
    </xf>
    <xf numFmtId="166" fontId="11" fillId="0" borderId="7" xfId="10" applyNumberFormat="1" applyFont="1" applyBorder="1"/>
    <xf numFmtId="3" fontId="81" fillId="0" borderId="39" xfId="0" applyNumberFormat="1" applyFont="1" applyBorder="1"/>
    <xf numFmtId="3" fontId="77" fillId="0" borderId="18" xfId="0" applyNumberFormat="1" applyFont="1" applyBorder="1"/>
    <xf numFmtId="3" fontId="76" fillId="0" borderId="63" xfId="0" applyNumberFormat="1" applyFont="1" applyBorder="1"/>
    <xf numFmtId="3" fontId="77" fillId="0" borderId="25" xfId="0" applyNumberFormat="1" applyFont="1" applyBorder="1"/>
    <xf numFmtId="3" fontId="77" fillId="0" borderId="63" xfId="0" applyNumberFormat="1" applyFont="1" applyBorder="1"/>
    <xf numFmtId="0" fontId="76" fillId="0" borderId="56" xfId="0" applyFont="1" applyBorder="1" applyAlignment="1">
      <alignment horizontal="center" vertical="center" wrapText="1"/>
    </xf>
    <xf numFmtId="0" fontId="76" fillId="0" borderId="58" xfId="0" applyFont="1" applyBorder="1" applyAlignment="1">
      <alignment horizontal="center" vertical="center" wrapText="1"/>
    </xf>
    <xf numFmtId="0" fontId="77" fillId="0" borderId="78" xfId="0" applyFont="1" applyBorder="1" applyAlignment="1">
      <alignment horizontal="center" vertical="center" wrapText="1"/>
    </xf>
    <xf numFmtId="0" fontId="77" fillId="0" borderId="56" xfId="0" applyFont="1" applyBorder="1" applyAlignment="1">
      <alignment horizontal="center" vertical="center" wrapText="1"/>
    </xf>
    <xf numFmtId="0" fontId="77" fillId="0" borderId="58" xfId="0" applyFont="1" applyBorder="1" applyAlignment="1">
      <alignment horizontal="center" vertical="center" wrapText="1"/>
    </xf>
    <xf numFmtId="3" fontId="77" fillId="0" borderId="21" xfId="10" applyNumberFormat="1" applyFont="1" applyFill="1" applyBorder="1"/>
    <xf numFmtId="49" fontId="77" fillId="0" borderId="0" xfId="0" applyNumberFormat="1" applyFont="1" applyAlignment="1">
      <alignment horizontal="center"/>
    </xf>
    <xf numFmtId="166" fontId="76" fillId="0" borderId="0" xfId="10" applyNumberFormat="1" applyFont="1" applyFill="1" applyBorder="1" applyAlignment="1"/>
    <xf numFmtId="166" fontId="80" fillId="0" borderId="0" xfId="10" applyNumberFormat="1" applyFont="1" applyFill="1" applyBorder="1" applyAlignment="1"/>
    <xf numFmtId="0" fontId="77" fillId="0" borderId="0" xfId="0" applyFont="1" applyAlignment="1">
      <alignment horizontal="center" vertical="center"/>
    </xf>
    <xf numFmtId="0" fontId="77" fillId="0" borderId="4" xfId="0" applyFont="1" applyBorder="1" applyAlignment="1">
      <alignment horizontal="center" vertical="center" wrapText="1"/>
    </xf>
    <xf numFmtId="0" fontId="77" fillId="0" borderId="55" xfId="0" applyFont="1" applyBorder="1" applyAlignment="1">
      <alignment horizontal="center" vertical="center" wrapText="1"/>
    </xf>
    <xf numFmtId="166" fontId="81" fillId="0" borderId="0" xfId="10" applyNumberFormat="1" applyFont="1" applyFill="1" applyBorder="1" applyAlignment="1">
      <alignment horizontal="right"/>
    </xf>
    <xf numFmtId="3" fontId="77" fillId="0" borderId="60" xfId="1" applyNumberFormat="1" applyFont="1" applyBorder="1" applyAlignment="1" applyProtection="1">
      <alignment horizontal="right"/>
      <protection hidden="1"/>
    </xf>
    <xf numFmtId="3" fontId="77" fillId="0" borderId="7" xfId="1" applyNumberFormat="1" applyFont="1" applyBorder="1" applyAlignment="1" applyProtection="1">
      <alignment horizontal="right"/>
      <protection hidden="1"/>
    </xf>
    <xf numFmtId="3" fontId="77" fillId="0" borderId="76" xfId="1" applyNumberFormat="1" applyFont="1" applyBorder="1" applyAlignment="1" applyProtection="1">
      <alignment horizontal="right"/>
      <protection hidden="1"/>
    </xf>
    <xf numFmtId="3" fontId="77" fillId="0" borderId="16" xfId="1" applyNumberFormat="1" applyFont="1" applyBorder="1" applyAlignment="1" applyProtection="1">
      <alignment horizontal="right"/>
      <protection hidden="1"/>
    </xf>
    <xf numFmtId="0" fontId="39" fillId="0" borderId="6" xfId="0" applyFont="1" applyBorder="1" applyAlignment="1">
      <alignment wrapText="1"/>
    </xf>
    <xf numFmtId="3" fontId="39" fillId="0" borderId="6" xfId="3" applyNumberFormat="1" applyFont="1" applyBorder="1"/>
    <xf numFmtId="3" fontId="45" fillId="0" borderId="6" xfId="3" applyNumberFormat="1" applyFont="1" applyBorder="1"/>
    <xf numFmtId="49" fontId="45" fillId="0" borderId="4" xfId="3" applyNumberFormat="1" applyFont="1" applyBorder="1" applyAlignment="1">
      <alignment horizontal="center"/>
    </xf>
    <xf numFmtId="0" fontId="45" fillId="0" borderId="2" xfId="0" applyFont="1" applyBorder="1" applyAlignment="1">
      <alignment wrapText="1"/>
    </xf>
    <xf numFmtId="3" fontId="45" fillId="0" borderId="2" xfId="3" applyNumberFormat="1" applyFont="1" applyBorder="1"/>
    <xf numFmtId="3" fontId="44" fillId="2" borderId="0" xfId="3" applyNumberFormat="1" applyFont="1" applyFill="1"/>
    <xf numFmtId="49" fontId="45" fillId="0" borderId="2" xfId="3" applyNumberFormat="1" applyFont="1" applyBorder="1" applyAlignment="1">
      <alignment wrapText="1"/>
    </xf>
    <xf numFmtId="49" fontId="41" fillId="0" borderId="4" xfId="3" applyNumberFormat="1" applyFont="1" applyBorder="1" applyAlignment="1">
      <alignment horizontal="center"/>
    </xf>
    <xf numFmtId="49" fontId="41" fillId="0" borderId="4" xfId="3" applyNumberFormat="1" applyFont="1" applyBorder="1" applyAlignment="1">
      <alignment horizontal="center" wrapText="1"/>
    </xf>
    <xf numFmtId="3" fontId="41" fillId="0" borderId="4" xfId="3" applyNumberFormat="1" applyFont="1" applyBorder="1"/>
    <xf numFmtId="0" fontId="42" fillId="2" borderId="0" xfId="3" applyFont="1" applyFill="1"/>
    <xf numFmtId="0" fontId="41" fillId="2" borderId="0" xfId="3" applyFont="1" applyFill="1"/>
    <xf numFmtId="49" fontId="38" fillId="0" borderId="4" xfId="3" applyNumberFormat="1" applyFont="1" applyBorder="1" applyAlignment="1">
      <alignment horizontal="center"/>
    </xf>
    <xf numFmtId="49" fontId="39" fillId="0" borderId="4" xfId="3" applyNumberFormat="1" applyFont="1" applyBorder="1" applyAlignment="1">
      <alignment horizontal="center"/>
    </xf>
    <xf numFmtId="3" fontId="38" fillId="0" borderId="4" xfId="3" applyNumberFormat="1" applyFont="1" applyBorder="1"/>
    <xf numFmtId="0" fontId="40" fillId="2" borderId="0" xfId="3" applyFont="1" applyFill="1"/>
    <xf numFmtId="49" fontId="56" fillId="0" borderId="4" xfId="3" applyNumberFormat="1" applyFont="1" applyBorder="1" applyAlignment="1">
      <alignment horizontal="center" vertical="center" wrapText="1"/>
    </xf>
    <xf numFmtId="3" fontId="39" fillId="0" borderId="6" xfId="6" applyNumberFormat="1" applyFont="1" applyBorder="1" applyAlignment="1"/>
    <xf numFmtId="3" fontId="39" fillId="0" borderId="2" xfId="6" applyNumberFormat="1" applyFont="1" applyBorder="1" applyAlignment="1"/>
    <xf numFmtId="49" fontId="39" fillId="0" borderId="4" xfId="3" applyNumberFormat="1" applyFont="1" applyBorder="1" applyAlignment="1">
      <alignment wrapText="1"/>
    </xf>
    <xf numFmtId="3" fontId="39" fillId="0" borderId="4" xfId="3" applyNumberFormat="1" applyFont="1" applyBorder="1"/>
    <xf numFmtId="49" fontId="38" fillId="0" borderId="2" xfId="3" applyNumberFormat="1" applyFont="1" applyBorder="1" applyAlignment="1">
      <alignment horizontal="center"/>
    </xf>
    <xf numFmtId="49" fontId="38" fillId="0" borderId="2" xfId="3" applyNumberFormat="1" applyFont="1" applyBorder="1" applyAlignment="1">
      <alignment wrapText="1"/>
    </xf>
    <xf numFmtId="3" fontId="61" fillId="0" borderId="2" xfId="3" applyNumberFormat="1" applyFont="1" applyBorder="1"/>
    <xf numFmtId="0" fontId="43" fillId="0" borderId="2" xfId="3" applyFont="1" applyBorder="1"/>
    <xf numFmtId="0" fontId="38" fillId="0" borderId="2" xfId="3" applyFont="1" applyBorder="1"/>
    <xf numFmtId="49" fontId="38" fillId="0" borderId="6" xfId="3" applyNumberFormat="1" applyFont="1" applyBorder="1" applyAlignment="1">
      <alignment horizontal="center"/>
    </xf>
    <xf numFmtId="49" fontId="38" fillId="0" borderId="6" xfId="3" applyNumberFormat="1" applyFont="1" applyBorder="1" applyAlignment="1">
      <alignment wrapText="1"/>
    </xf>
    <xf numFmtId="3" fontId="61" fillId="0" borderId="6" xfId="3" applyNumberFormat="1" applyFont="1" applyBorder="1"/>
    <xf numFmtId="0" fontId="43" fillId="0" borderId="6" xfId="3" applyFont="1" applyBorder="1"/>
    <xf numFmtId="0" fontId="38" fillId="0" borderId="6" xfId="3" applyFont="1" applyBorder="1"/>
    <xf numFmtId="0" fontId="38" fillId="0" borderId="6" xfId="0" applyFont="1" applyBorder="1" applyAlignment="1">
      <alignment wrapText="1"/>
    </xf>
    <xf numFmtId="0" fontId="43" fillId="2" borderId="0" xfId="3" applyFont="1" applyFill="1"/>
    <xf numFmtId="0" fontId="38" fillId="2" borderId="0" xfId="3" applyFont="1" applyFill="1"/>
    <xf numFmtId="49" fontId="41" fillId="0" borderId="2" xfId="3" applyNumberFormat="1" applyFont="1" applyBorder="1" applyAlignment="1">
      <alignment horizontal="center"/>
    </xf>
    <xf numFmtId="0" fontId="41" fillId="0" borderId="2" xfId="0" applyFont="1" applyBorder="1" applyAlignment="1">
      <alignment horizontal="center" wrapText="1"/>
    </xf>
    <xf numFmtId="3" fontId="41" fillId="0" borderId="2" xfId="3" applyNumberFormat="1" applyFont="1" applyBorder="1"/>
    <xf numFmtId="3" fontId="61" fillId="2" borderId="8" xfId="3" applyNumberFormat="1" applyFont="1" applyFill="1" applyBorder="1"/>
    <xf numFmtId="3" fontId="42" fillId="2" borderId="8" xfId="3" applyNumberFormat="1" applyFont="1" applyFill="1" applyBorder="1"/>
    <xf numFmtId="0" fontId="41" fillId="2" borderId="8" xfId="3" applyFont="1" applyFill="1" applyBorder="1"/>
    <xf numFmtId="0" fontId="41" fillId="0" borderId="8" xfId="3" applyFont="1" applyBorder="1"/>
    <xf numFmtId="0" fontId="41" fillId="0" borderId="6" xfId="0" applyFont="1" applyBorder="1" applyAlignment="1">
      <alignment wrapText="1"/>
    </xf>
    <xf numFmtId="3" fontId="42" fillId="2" borderId="0" xfId="3" applyNumberFormat="1" applyFont="1" applyFill="1"/>
    <xf numFmtId="3" fontId="41" fillId="0" borderId="14" xfId="3" applyNumberFormat="1" applyFont="1" applyBorder="1"/>
    <xf numFmtId="3" fontId="61" fillId="0" borderId="14" xfId="3" applyNumberFormat="1" applyFont="1" applyBorder="1"/>
    <xf numFmtId="0" fontId="41" fillId="0" borderId="2" xfId="3" applyFont="1" applyBorder="1"/>
    <xf numFmtId="3" fontId="41" fillId="0" borderId="8" xfId="3" applyNumberFormat="1" applyFont="1" applyBorder="1"/>
    <xf numFmtId="3" fontId="61" fillId="0" borderId="8" xfId="3" applyNumberFormat="1" applyFont="1" applyBorder="1"/>
    <xf numFmtId="0" fontId="61" fillId="0" borderId="8" xfId="3" applyFont="1" applyBorder="1"/>
    <xf numFmtId="0" fontId="66" fillId="0" borderId="0" xfId="3" applyFont="1"/>
    <xf numFmtId="3" fontId="66" fillId="0" borderId="0" xfId="3" applyNumberFormat="1" applyFont="1"/>
    <xf numFmtId="0" fontId="54" fillId="0" borderId="2" xfId="3" applyFont="1" applyBorder="1"/>
    <xf numFmtId="0" fontId="54" fillId="0" borderId="6" xfId="3" applyFont="1" applyBorder="1"/>
    <xf numFmtId="167" fontId="76" fillId="0" borderId="0" xfId="10" applyNumberFormat="1" applyFont="1" applyFill="1" applyBorder="1" applyAlignment="1">
      <alignment vertical="center"/>
    </xf>
    <xf numFmtId="167" fontId="76" fillId="0" borderId="0" xfId="10" applyNumberFormat="1" applyFont="1" applyFill="1" applyBorder="1" applyAlignment="1">
      <alignment horizontal="center" vertical="center"/>
    </xf>
    <xf numFmtId="3" fontId="21" fillId="0" borderId="17" xfId="1" applyNumberFormat="1" applyFont="1" applyBorder="1" applyAlignment="1" applyProtection="1">
      <alignment horizontal="right"/>
      <protection hidden="1"/>
    </xf>
    <xf numFmtId="0" fontId="77" fillId="0" borderId="0" xfId="0" applyFont="1" applyAlignment="1">
      <alignment vertical="center"/>
    </xf>
    <xf numFmtId="3" fontId="21" fillId="0" borderId="46" xfId="1" applyNumberFormat="1" applyFont="1" applyBorder="1" applyAlignment="1" applyProtection="1">
      <alignment horizontal="right"/>
      <protection hidden="1"/>
    </xf>
    <xf numFmtId="3" fontId="77" fillId="0" borderId="19" xfId="1" applyNumberFormat="1" applyFont="1" applyBorder="1" applyAlignment="1" applyProtection="1">
      <alignment horizontal="right"/>
      <protection hidden="1"/>
    </xf>
    <xf numFmtId="49" fontId="77" fillId="0" borderId="9" xfId="0" applyNumberFormat="1" applyFont="1" applyBorder="1" applyAlignment="1">
      <alignment horizontal="center" vertical="center" wrapText="1"/>
    </xf>
    <xf numFmtId="3" fontId="15" fillId="0" borderId="35" xfId="3" applyNumberFormat="1" applyFont="1" applyBorder="1" applyAlignment="1">
      <alignment horizontal="center" vertical="center" wrapText="1"/>
    </xf>
    <xf numFmtId="3" fontId="15" fillId="0" borderId="18" xfId="3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49" fontId="15" fillId="0" borderId="23" xfId="3" applyNumberFormat="1" applyFont="1" applyBorder="1" applyAlignment="1">
      <alignment horizontal="center" vertical="center"/>
    </xf>
    <xf numFmtId="49" fontId="15" fillId="0" borderId="26" xfId="3" applyNumberFormat="1" applyFont="1" applyBorder="1" applyAlignment="1">
      <alignment horizontal="center" vertical="center"/>
    </xf>
    <xf numFmtId="49" fontId="15" fillId="0" borderId="25" xfId="3" applyNumberFormat="1" applyFont="1" applyBorder="1" applyAlignment="1">
      <alignment horizontal="center" vertical="center"/>
    </xf>
    <xf numFmtId="49" fontId="15" fillId="0" borderId="24" xfId="3" applyNumberFormat="1" applyFont="1" applyBorder="1" applyAlignment="1">
      <alignment horizontal="center" vertical="center"/>
    </xf>
    <xf numFmtId="49" fontId="15" fillId="0" borderId="0" xfId="3" applyNumberFormat="1" applyFont="1" applyAlignment="1">
      <alignment horizontal="center" vertical="center"/>
    </xf>
    <xf numFmtId="49" fontId="15" fillId="0" borderId="14" xfId="3" applyNumberFormat="1" applyFont="1" applyBorder="1" applyAlignment="1">
      <alignment horizontal="center" vertical="center"/>
    </xf>
    <xf numFmtId="0" fontId="15" fillId="0" borderId="38" xfId="3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1" fillId="0" borderId="0" xfId="3" applyFont="1" applyAlignment="1">
      <alignment horizontal="center"/>
    </xf>
    <xf numFmtId="0" fontId="48" fillId="0" borderId="0" xfId="0" applyFont="1" applyAlignment="1">
      <alignment horizontal="center"/>
    </xf>
    <xf numFmtId="0" fontId="2" fillId="0" borderId="38" xfId="0" applyFont="1" applyBorder="1" applyAlignment="1">
      <alignment horizontal="right"/>
    </xf>
    <xf numFmtId="0" fontId="38" fillId="0" borderId="7" xfId="3" applyFont="1" applyBorder="1" applyAlignment="1">
      <alignment horizontal="center" vertical="center"/>
    </xf>
    <xf numFmtId="0" fontId="38" fillId="0" borderId="7" xfId="3" applyFont="1" applyBorder="1" applyAlignment="1">
      <alignment horizontal="center" vertical="center" wrapText="1"/>
    </xf>
    <xf numFmtId="0" fontId="38" fillId="0" borderId="1" xfId="3" applyFont="1" applyBorder="1" applyAlignment="1">
      <alignment horizontal="center" vertical="center" wrapText="1"/>
    </xf>
    <xf numFmtId="0" fontId="38" fillId="0" borderId="36" xfId="3" applyFont="1" applyBorder="1" applyAlignment="1">
      <alignment horizontal="center" vertical="center" wrapText="1"/>
    </xf>
    <xf numFmtId="0" fontId="38" fillId="0" borderId="3" xfId="3" applyFont="1" applyBorder="1" applyAlignment="1">
      <alignment horizontal="center" vertical="center" wrapText="1"/>
    </xf>
    <xf numFmtId="0" fontId="38" fillId="0" borderId="55" xfId="3" applyFont="1" applyBorder="1" applyAlignment="1">
      <alignment horizontal="center" vertical="center" wrapText="1"/>
    </xf>
    <xf numFmtId="0" fontId="38" fillId="0" borderId="4" xfId="3" applyFont="1" applyBorder="1" applyAlignment="1">
      <alignment horizontal="center" vertical="center" wrapText="1"/>
    </xf>
    <xf numFmtId="0" fontId="38" fillId="0" borderId="6" xfId="3" applyFont="1" applyBorder="1" applyAlignment="1">
      <alignment horizontal="center" vertical="center" wrapText="1"/>
    </xf>
    <xf numFmtId="0" fontId="38" fillId="0" borderId="5" xfId="3" applyFont="1" applyBorder="1" applyAlignment="1">
      <alignment horizontal="center" vertical="center" wrapText="1"/>
    </xf>
    <xf numFmtId="0" fontId="38" fillId="0" borderId="51" xfId="3" applyFont="1" applyBorder="1" applyAlignment="1">
      <alignment horizontal="center" vertical="center" wrapText="1"/>
    </xf>
    <xf numFmtId="0" fontId="38" fillId="0" borderId="2" xfId="3" applyFont="1" applyBorder="1" applyAlignment="1">
      <alignment horizontal="center" vertical="center" wrapText="1"/>
    </xf>
    <xf numFmtId="49" fontId="4" fillId="0" borderId="0" xfId="3" applyNumberFormat="1" applyFont="1"/>
    <xf numFmtId="0" fontId="0" fillId="0" borderId="0" xfId="0"/>
    <xf numFmtId="0" fontId="0" fillId="0" borderId="0" xfId="0" applyAlignment="1">
      <alignment horizontal="right"/>
    </xf>
    <xf numFmtId="49" fontId="38" fillId="0" borderId="2" xfId="3" applyNumberFormat="1" applyFont="1" applyBorder="1" applyAlignment="1">
      <alignment horizontal="center" vertical="center" wrapText="1"/>
    </xf>
    <xf numFmtId="49" fontId="38" fillId="0" borderId="4" xfId="3" applyNumberFormat="1" applyFont="1" applyBorder="1" applyAlignment="1">
      <alignment horizontal="center" vertical="center" wrapText="1"/>
    </xf>
    <xf numFmtId="49" fontId="38" fillId="0" borderId="6" xfId="3" applyNumberFormat="1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0" fillId="0" borderId="14" xfId="0" applyBorder="1" applyAlignment="1">
      <alignment horizontal="right"/>
    </xf>
    <xf numFmtId="0" fontId="4" fillId="0" borderId="0" xfId="3" applyFont="1"/>
    <xf numFmtId="0" fontId="39" fillId="0" borderId="7" xfId="0" applyFont="1" applyBorder="1" applyAlignment="1">
      <alignment horizontal="center" vertical="center" wrapText="1"/>
    </xf>
    <xf numFmtId="0" fontId="5" fillId="0" borderId="0" xfId="3" applyFont="1" applyAlignment="1">
      <alignment horizontal="right"/>
    </xf>
    <xf numFmtId="0" fontId="38" fillId="0" borderId="7" xfId="0" applyFont="1" applyBorder="1" applyAlignment="1">
      <alignment horizontal="center" vertical="center" wrapText="1"/>
    </xf>
    <xf numFmtId="0" fontId="38" fillId="0" borderId="31" xfId="3" applyFont="1" applyBorder="1" applyAlignment="1">
      <alignment horizontal="center" vertical="center" wrapText="1"/>
    </xf>
    <xf numFmtId="0" fontId="38" fillId="0" borderId="37" xfId="3" applyFont="1" applyBorder="1" applyAlignment="1">
      <alignment horizontal="center" vertical="center" wrapText="1"/>
    </xf>
    <xf numFmtId="0" fontId="38" fillId="0" borderId="32" xfId="3" applyFont="1" applyBorder="1" applyAlignment="1">
      <alignment horizontal="center" vertical="center" wrapText="1"/>
    </xf>
    <xf numFmtId="49" fontId="38" fillId="0" borderId="7" xfId="3" applyNumberFormat="1" applyFont="1" applyBorder="1" applyAlignment="1">
      <alignment vertical="center" wrapText="1"/>
    </xf>
    <xf numFmtId="0" fontId="39" fillId="0" borderId="7" xfId="0" applyFont="1" applyBorder="1" applyAlignment="1">
      <alignment vertical="center" wrapText="1"/>
    </xf>
    <xf numFmtId="0" fontId="39" fillId="0" borderId="7" xfId="0" applyFont="1" applyBorder="1" applyAlignment="1">
      <alignment wrapText="1"/>
    </xf>
    <xf numFmtId="3" fontId="15" fillId="0" borderId="35" xfId="3" applyNumberFormat="1" applyFont="1" applyBorder="1" applyAlignment="1">
      <alignment horizontal="center" vertical="center"/>
    </xf>
    <xf numFmtId="3" fontId="15" fillId="0" borderId="18" xfId="3" applyNumberFormat="1" applyFont="1" applyBorder="1" applyAlignment="1">
      <alignment horizontal="center" vertical="center"/>
    </xf>
    <xf numFmtId="165" fontId="15" fillId="0" borderId="33" xfId="3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38" xfId="3" applyBorder="1" applyAlignment="1">
      <alignment horizontal="right"/>
    </xf>
    <xf numFmtId="0" fontId="48" fillId="0" borderId="0" xfId="0" applyFont="1"/>
    <xf numFmtId="0" fontId="15" fillId="0" borderId="39" xfId="3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3" fontId="15" fillId="0" borderId="33" xfId="3" applyNumberFormat="1" applyFont="1" applyBorder="1" applyAlignment="1">
      <alignment horizontal="center" vertical="center"/>
    </xf>
    <xf numFmtId="3" fontId="15" fillId="0" borderId="4" xfId="3" applyNumberFormat="1" applyFont="1" applyBorder="1" applyAlignment="1">
      <alignment horizontal="center" vertical="center"/>
    </xf>
    <xf numFmtId="0" fontId="21" fillId="0" borderId="61" xfId="0" applyFont="1" applyBorder="1" applyAlignment="1" applyProtection="1">
      <alignment horizontal="center" vertical="center" wrapText="1"/>
      <protection hidden="1"/>
    </xf>
    <xf numFmtId="0" fontId="21" fillId="0" borderId="21" xfId="0" applyFont="1" applyBorder="1" applyAlignment="1" applyProtection="1">
      <alignment horizontal="center" vertical="center" wrapText="1"/>
      <protection hidden="1"/>
    </xf>
    <xf numFmtId="0" fontId="21" fillId="0" borderId="19" xfId="0" applyFont="1" applyBorder="1" applyAlignment="1" applyProtection="1">
      <alignment horizontal="center" vertical="center" wrapText="1"/>
      <protection hidden="1"/>
    </xf>
    <xf numFmtId="0" fontId="21" fillId="0" borderId="6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 wrapText="1"/>
    </xf>
    <xf numFmtId="0" fontId="21" fillId="0" borderId="6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60" xfId="0" applyFont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 applyProtection="1">
      <alignment horizontal="center" vertical="center" wrapText="1"/>
      <protection hidden="1"/>
    </xf>
    <xf numFmtId="0" fontId="21" fillId="0" borderId="16" xfId="0" applyFont="1" applyBorder="1" applyAlignment="1" applyProtection="1">
      <alignment horizontal="center" vertical="center" wrapText="1"/>
      <protection hidden="1"/>
    </xf>
    <xf numFmtId="49" fontId="21" fillId="0" borderId="59" xfId="0" applyNumberFormat="1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49" fontId="21" fillId="0" borderId="22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/>
    </xf>
    <xf numFmtId="49" fontId="77" fillId="0" borderId="23" xfId="0" applyNumberFormat="1" applyFont="1" applyBorder="1" applyAlignment="1">
      <alignment horizontal="center" vertical="center" wrapText="1"/>
    </xf>
    <xf numFmtId="49" fontId="77" fillId="0" borderId="26" xfId="0" applyNumberFormat="1" applyFont="1" applyBorder="1" applyAlignment="1">
      <alignment horizontal="center" vertical="center" wrapText="1"/>
    </xf>
    <xf numFmtId="49" fontId="77" fillId="0" borderId="56" xfId="0" applyNumberFormat="1" applyFont="1" applyBorder="1" applyAlignment="1">
      <alignment horizontal="center" vertical="center" wrapText="1"/>
    </xf>
    <xf numFmtId="0" fontId="77" fillId="0" borderId="33" xfId="0" applyFont="1" applyBorder="1" applyAlignment="1" applyProtection="1">
      <alignment horizontal="center" vertical="center" wrapText="1"/>
      <protection hidden="1"/>
    </xf>
    <xf numFmtId="0" fontId="77" fillId="0" borderId="4" xfId="0" applyFont="1" applyBorder="1" applyAlignment="1" applyProtection="1">
      <alignment horizontal="center" vertical="center" wrapText="1"/>
      <protection hidden="1"/>
    </xf>
    <xf numFmtId="0" fontId="77" fillId="0" borderId="58" xfId="0" applyFont="1" applyBorder="1" applyAlignment="1" applyProtection="1">
      <alignment horizontal="center" vertical="center" wrapText="1"/>
      <protection hidden="1"/>
    </xf>
    <xf numFmtId="0" fontId="76" fillId="0" borderId="0" xfId="0" applyFont="1" applyAlignment="1">
      <alignment horizontal="left" vertical="top" wrapText="1"/>
    </xf>
    <xf numFmtId="0" fontId="77" fillId="0" borderId="63" xfId="0" applyFont="1" applyBorder="1" applyAlignment="1">
      <alignment horizontal="center" vertical="center" wrapText="1"/>
    </xf>
    <xf numFmtId="0" fontId="77" fillId="0" borderId="64" xfId="0" applyFont="1" applyBorder="1" applyAlignment="1">
      <alignment horizontal="center" vertical="center" wrapText="1"/>
    </xf>
    <xf numFmtId="0" fontId="77" fillId="0" borderId="65" xfId="0" applyFont="1" applyBorder="1" applyAlignment="1">
      <alignment horizontal="center" vertical="center" wrapText="1"/>
    </xf>
    <xf numFmtId="0" fontId="79" fillId="0" borderId="0" xfId="0" applyFont="1" applyAlignment="1">
      <alignment horizontal="center"/>
    </xf>
    <xf numFmtId="0" fontId="77" fillId="0" borderId="71" xfId="0" applyFont="1" applyBorder="1" applyAlignment="1" applyProtection="1">
      <alignment horizontal="center" vertical="center" wrapText="1"/>
      <protection hidden="1"/>
    </xf>
    <xf numFmtId="0" fontId="77" fillId="0" borderId="3" xfId="0" applyFont="1" applyBorder="1" applyAlignment="1" applyProtection="1">
      <alignment horizontal="center" vertical="center" wrapText="1"/>
      <protection hidden="1"/>
    </xf>
    <xf numFmtId="0" fontId="77" fillId="0" borderId="72" xfId="0" applyFont="1" applyBorder="1" applyAlignment="1" applyProtection="1">
      <alignment horizontal="center" vertical="center" wrapText="1"/>
      <protection hidden="1"/>
    </xf>
    <xf numFmtId="0" fontId="77" fillId="0" borderId="2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73" xfId="0" applyFont="1" applyBorder="1" applyAlignment="1">
      <alignment horizontal="center" vertical="center" wrapText="1"/>
    </xf>
    <xf numFmtId="0" fontId="77" fillId="0" borderId="60" xfId="0" applyFont="1" applyBorder="1" applyAlignment="1">
      <alignment horizontal="center" vertical="center" wrapText="1"/>
    </xf>
    <xf numFmtId="0" fontId="77" fillId="0" borderId="61" xfId="0" applyFont="1" applyBorder="1" applyAlignment="1">
      <alignment horizontal="center" vertical="center" wrapText="1"/>
    </xf>
    <xf numFmtId="0" fontId="77" fillId="0" borderId="32" xfId="0" applyFont="1" applyBorder="1" applyAlignment="1">
      <alignment horizontal="center" vertical="center" wrapText="1"/>
    </xf>
    <xf numFmtId="0" fontId="77" fillId="0" borderId="7" xfId="0" applyFont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77" fillId="0" borderId="70" xfId="0" applyFont="1" applyBorder="1" applyAlignment="1">
      <alignment horizontal="center" vertical="center" wrapText="1"/>
    </xf>
    <xf numFmtId="0" fontId="77" fillId="0" borderId="67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77" fillId="0" borderId="13" xfId="0" applyFont="1" applyBorder="1" applyAlignment="1">
      <alignment horizontal="center" vertical="center" wrapText="1"/>
    </xf>
    <xf numFmtId="0" fontId="77" fillId="0" borderId="24" xfId="0" applyFont="1" applyBorder="1" applyAlignment="1">
      <alignment horizontal="center" vertical="center" wrapText="1"/>
    </xf>
    <xf numFmtId="0" fontId="77" fillId="0" borderId="53" xfId="0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77" fillId="0" borderId="28" xfId="0" applyFont="1" applyBorder="1" applyAlignment="1">
      <alignment horizontal="center" vertical="center" wrapText="1"/>
    </xf>
    <xf numFmtId="0" fontId="77" fillId="0" borderId="45" xfId="0" applyFont="1" applyBorder="1" applyAlignment="1">
      <alignment horizontal="center" vertical="center" wrapText="1"/>
    </xf>
    <xf numFmtId="0" fontId="77" fillId="0" borderId="18" xfId="0" applyFont="1" applyBorder="1" applyAlignment="1">
      <alignment horizontal="center" vertical="center" wrapText="1"/>
    </xf>
    <xf numFmtId="49" fontId="77" fillId="0" borderId="55" xfId="0" applyNumberFormat="1" applyFont="1" applyBorder="1" applyAlignment="1">
      <alignment horizontal="center" vertical="center" wrapText="1"/>
    </xf>
    <xf numFmtId="49" fontId="77" fillId="0" borderId="57" xfId="0" applyNumberFormat="1" applyFont="1" applyBorder="1" applyAlignment="1">
      <alignment horizontal="center" vertical="center" wrapText="1"/>
    </xf>
    <xf numFmtId="0" fontId="77" fillId="0" borderId="59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77" fillId="0" borderId="36" xfId="0" applyFont="1" applyBorder="1" applyAlignment="1">
      <alignment horizontal="center" vertical="center" wrapText="1"/>
    </xf>
    <xf numFmtId="0" fontId="77" fillId="0" borderId="55" xfId="0" applyFont="1" applyBorder="1" applyAlignment="1">
      <alignment horizontal="center" vertical="center" wrapText="1"/>
    </xf>
    <xf numFmtId="49" fontId="76" fillId="0" borderId="31" xfId="0" applyNumberFormat="1" applyFont="1" applyBorder="1" applyAlignment="1">
      <alignment horizontal="right" wrapText="1"/>
    </xf>
    <xf numFmtId="49" fontId="76" fillId="0" borderId="37" xfId="0" applyNumberFormat="1" applyFont="1" applyBorder="1" applyAlignment="1">
      <alignment horizontal="right" wrapText="1"/>
    </xf>
    <xf numFmtId="49" fontId="76" fillId="0" borderId="32" xfId="0" applyNumberFormat="1" applyFont="1" applyBorder="1" applyAlignment="1">
      <alignment horizontal="right" wrapText="1"/>
    </xf>
    <xf numFmtId="49" fontId="80" fillId="0" borderId="0" xfId="0" applyNumberFormat="1" applyFont="1" applyAlignment="1">
      <alignment horizontal="center" wrapText="1"/>
    </xf>
    <xf numFmtId="166" fontId="80" fillId="0" borderId="0" xfId="10" applyNumberFormat="1" applyFont="1" applyFill="1" applyBorder="1" applyAlignment="1"/>
    <xf numFmtId="49" fontId="76" fillId="0" borderId="31" xfId="0" applyNumberFormat="1" applyFont="1" applyBorder="1" applyAlignment="1">
      <alignment horizontal="left" wrapText="1"/>
    </xf>
    <xf numFmtId="49" fontId="76" fillId="0" borderId="37" xfId="0" applyNumberFormat="1" applyFont="1" applyBorder="1" applyAlignment="1">
      <alignment horizontal="left" wrapText="1"/>
    </xf>
    <xf numFmtId="49" fontId="76" fillId="0" borderId="32" xfId="0" applyNumberFormat="1" applyFont="1" applyBorder="1" applyAlignment="1">
      <alignment horizontal="left" wrapText="1"/>
    </xf>
    <xf numFmtId="49" fontId="76" fillId="0" borderId="7" xfId="0" applyNumberFormat="1" applyFont="1" applyBorder="1" applyAlignment="1">
      <alignment horizontal="left" wrapText="1"/>
    </xf>
    <xf numFmtId="49" fontId="77" fillId="0" borderId="0" xfId="0" applyNumberFormat="1" applyFont="1" applyAlignment="1">
      <alignment horizontal="center"/>
    </xf>
    <xf numFmtId="49" fontId="76" fillId="0" borderId="0" xfId="0" applyNumberFormat="1" applyFont="1" applyAlignment="1">
      <alignment horizontal="left" wrapText="1"/>
    </xf>
    <xf numFmtId="49" fontId="76" fillId="0" borderId="6" xfId="0" applyNumberFormat="1" applyFont="1" applyBorder="1" applyAlignment="1">
      <alignment horizontal="left" wrapText="1"/>
    </xf>
    <xf numFmtId="49" fontId="76" fillId="0" borderId="0" xfId="0" applyNumberFormat="1" applyFont="1" applyAlignment="1">
      <alignment horizontal="left"/>
    </xf>
    <xf numFmtId="166" fontId="81" fillId="0" borderId="0" xfId="10" applyNumberFormat="1" applyFont="1" applyFill="1" applyBorder="1" applyAlignment="1">
      <alignment horizontal="right"/>
    </xf>
    <xf numFmtId="0" fontId="77" fillId="0" borderId="0" xfId="3" applyFont="1" applyAlignment="1">
      <alignment horizontal="center"/>
    </xf>
    <xf numFmtId="49" fontId="77" fillId="0" borderId="38" xfId="0" applyNumberFormat="1" applyFont="1" applyBorder="1" applyAlignment="1">
      <alignment horizontal="center"/>
    </xf>
    <xf numFmtId="166" fontId="76" fillId="0" borderId="0" xfId="10" applyNumberFormat="1" applyFont="1" applyFill="1" applyBorder="1" applyAlignment="1"/>
    <xf numFmtId="0" fontId="77" fillId="0" borderId="77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/>
    </xf>
    <xf numFmtId="49" fontId="76" fillId="0" borderId="0" xfId="10" applyNumberFormat="1" applyFont="1" applyFill="1" applyBorder="1" applyAlignment="1">
      <alignment horizontal="center" wrapText="1"/>
    </xf>
    <xf numFmtId="166" fontId="81" fillId="0" borderId="68" xfId="10" applyNumberFormat="1" applyFont="1" applyFill="1" applyBorder="1" applyAlignment="1">
      <alignment horizontal="right"/>
    </xf>
    <xf numFmtId="166" fontId="81" fillId="0" borderId="15" xfId="10" applyNumberFormat="1" applyFont="1" applyFill="1" applyBorder="1" applyAlignment="1">
      <alignment horizontal="right"/>
    </xf>
    <xf numFmtId="166" fontId="81" fillId="0" borderId="66" xfId="10" applyNumberFormat="1" applyFont="1" applyFill="1" applyBorder="1" applyAlignment="1">
      <alignment horizontal="right"/>
    </xf>
    <xf numFmtId="166" fontId="76" fillId="0" borderId="52" xfId="10" applyNumberFormat="1" applyFont="1" applyFill="1" applyBorder="1" applyAlignment="1">
      <alignment horizontal="left" wrapText="1"/>
    </xf>
    <xf numFmtId="166" fontId="76" fillId="0" borderId="8" xfId="10" applyNumberFormat="1" applyFont="1" applyFill="1" applyBorder="1" applyAlignment="1">
      <alignment horizontal="left" wrapText="1"/>
    </xf>
    <xf numFmtId="166" fontId="76" fillId="0" borderId="36" xfId="10" applyNumberFormat="1" applyFont="1" applyFill="1" applyBorder="1" applyAlignment="1">
      <alignment horizontal="left" wrapText="1"/>
    </xf>
    <xf numFmtId="166" fontId="76" fillId="0" borderId="30" xfId="10" applyNumberFormat="1" applyFont="1" applyFill="1" applyBorder="1" applyAlignment="1">
      <alignment horizontal="left"/>
    </xf>
    <xf numFmtId="166" fontId="76" fillId="0" borderId="0" xfId="10" applyNumberFormat="1" applyFont="1" applyFill="1" applyBorder="1" applyAlignment="1">
      <alignment horizontal="left"/>
    </xf>
    <xf numFmtId="166" fontId="76" fillId="0" borderId="55" xfId="10" applyNumberFormat="1" applyFont="1" applyFill="1" applyBorder="1" applyAlignment="1">
      <alignment horizontal="left"/>
    </xf>
    <xf numFmtId="49" fontId="76" fillId="0" borderId="46" xfId="0" applyNumberFormat="1" applyFont="1" applyBorder="1" applyAlignment="1">
      <alignment horizontal="left"/>
    </xf>
    <xf numFmtId="49" fontId="76" fillId="0" borderId="14" xfId="0" applyNumberFormat="1" applyFont="1" applyBorder="1" applyAlignment="1">
      <alignment horizontal="left"/>
    </xf>
    <xf numFmtId="49" fontId="76" fillId="0" borderId="51" xfId="0" applyNumberFormat="1" applyFont="1" applyBorder="1" applyAlignment="1">
      <alignment horizontal="left"/>
    </xf>
    <xf numFmtId="49" fontId="76" fillId="0" borderId="43" xfId="0" applyNumberFormat="1" applyFont="1" applyBorder="1" applyAlignment="1">
      <alignment horizontal="left"/>
    </xf>
    <xf numFmtId="49" fontId="76" fillId="0" borderId="37" xfId="0" applyNumberFormat="1" applyFont="1" applyBorder="1" applyAlignment="1">
      <alignment horizontal="left"/>
    </xf>
    <xf numFmtId="49" fontId="76" fillId="0" borderId="32" xfId="0" applyNumberFormat="1" applyFont="1" applyBorder="1" applyAlignment="1">
      <alignment horizontal="left"/>
    </xf>
    <xf numFmtId="166" fontId="81" fillId="0" borderId="46" xfId="10" applyNumberFormat="1" applyFont="1" applyFill="1" applyBorder="1" applyAlignment="1">
      <alignment horizontal="center" vertical="center" wrapText="1"/>
    </xf>
    <xf numFmtId="166" fontId="81" fillId="0" borderId="14" xfId="10" applyNumberFormat="1" applyFont="1" applyFill="1" applyBorder="1" applyAlignment="1">
      <alignment horizontal="center" vertical="center" wrapText="1"/>
    </xf>
    <xf numFmtId="166" fontId="81" fillId="0" borderId="47" xfId="10" applyNumberFormat="1" applyFont="1" applyFill="1" applyBorder="1" applyAlignment="1">
      <alignment horizontal="center" vertical="center" wrapText="1"/>
    </xf>
    <xf numFmtId="166" fontId="82" fillId="0" borderId="43" xfId="10" applyNumberFormat="1" applyFont="1" applyFill="1" applyBorder="1" applyAlignment="1">
      <alignment horizontal="center"/>
    </xf>
    <xf numFmtId="166" fontId="82" fillId="0" borderId="37" xfId="10" applyNumberFormat="1" applyFont="1" applyFill="1" applyBorder="1" applyAlignment="1">
      <alignment horizontal="center"/>
    </xf>
    <xf numFmtId="166" fontId="82" fillId="0" borderId="32" xfId="10" applyNumberFormat="1" applyFont="1" applyFill="1" applyBorder="1" applyAlignment="1">
      <alignment horizontal="center"/>
    </xf>
    <xf numFmtId="166" fontId="76" fillId="0" borderId="43" xfId="10" applyNumberFormat="1" applyFont="1" applyFill="1" applyBorder="1" applyAlignment="1">
      <alignment horizontal="left" wrapText="1"/>
    </xf>
    <xf numFmtId="166" fontId="76" fillId="0" borderId="37" xfId="10" applyNumberFormat="1" applyFont="1" applyFill="1" applyBorder="1" applyAlignment="1">
      <alignment horizontal="left" wrapText="1"/>
    </xf>
    <xf numFmtId="166" fontId="76" fillId="0" borderId="32" xfId="10" applyNumberFormat="1" applyFont="1" applyFill="1" applyBorder="1" applyAlignment="1">
      <alignment horizontal="left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70" fillId="0" borderId="7" xfId="0" applyNumberFormat="1" applyFont="1" applyBorder="1" applyAlignment="1">
      <alignment horizontal="center" vertical="center" wrapText="1"/>
    </xf>
    <xf numFmtId="0" fontId="70" fillId="0" borderId="7" xfId="0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49" fontId="2" fillId="0" borderId="14" xfId="0" applyNumberFormat="1" applyFont="1" applyBorder="1" applyAlignment="1">
      <alignment horizontal="right"/>
    </xf>
    <xf numFmtId="49" fontId="21" fillId="0" borderId="0" xfId="3" applyNumberFormat="1" applyFont="1"/>
    <xf numFmtId="3" fontId="15" fillId="0" borderId="7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0" xfId="3" applyNumberFormat="1" applyAlignment="1">
      <alignment horizontal="right"/>
    </xf>
    <xf numFmtId="3" fontId="2" fillId="0" borderId="0" xfId="0" applyNumberFormat="1" applyFont="1" applyAlignment="1">
      <alignment horizontal="right"/>
    </xf>
    <xf numFmtId="49" fontId="15" fillId="0" borderId="7" xfId="3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9" fontId="15" fillId="0" borderId="7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/>
    </xf>
    <xf numFmtId="0" fontId="21" fillId="0" borderId="0" xfId="0" applyFont="1" applyAlignment="1">
      <alignment horizontal="center"/>
    </xf>
    <xf numFmtId="0" fontId="39" fillId="0" borderId="38" xfId="3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14" xfId="5" applyFont="1" applyBorder="1" applyAlignment="1">
      <alignment horizontal="right"/>
    </xf>
    <xf numFmtId="0" fontId="6" fillId="0" borderId="33" xfId="5" applyFont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/>
    </xf>
    <xf numFmtId="0" fontId="0" fillId="0" borderId="0" xfId="0" applyAlignment="1">
      <alignment horizontal="center"/>
    </xf>
    <xf numFmtId="0" fontId="6" fillId="0" borderId="33" xfId="5" applyFont="1" applyBorder="1" applyAlignment="1">
      <alignment horizontal="center" vertical="center" wrapText="1"/>
    </xf>
    <xf numFmtId="0" fontId="68" fillId="0" borderId="6" xfId="5" applyBorder="1" applyAlignment="1">
      <alignment horizontal="center" vertical="center" wrapText="1"/>
    </xf>
    <xf numFmtId="0" fontId="6" fillId="0" borderId="35" xfId="5" applyFont="1" applyBorder="1" applyAlignment="1">
      <alignment horizontal="center" vertical="center" wrapText="1"/>
    </xf>
    <xf numFmtId="0" fontId="68" fillId="0" borderId="17" xfId="5" applyBorder="1" applyAlignment="1">
      <alignment horizontal="center" vertical="center" wrapText="1"/>
    </xf>
    <xf numFmtId="0" fontId="6" fillId="0" borderId="23" xfId="5" applyFont="1" applyBorder="1" applyAlignment="1">
      <alignment horizontal="center" vertical="center"/>
    </xf>
    <xf numFmtId="0" fontId="6" fillId="0" borderId="25" xfId="5" applyFont="1" applyBorder="1" applyAlignment="1">
      <alignment horizontal="center" vertical="center"/>
    </xf>
    <xf numFmtId="49" fontId="77" fillId="0" borderId="31" xfId="0" applyNumberFormat="1" applyFont="1" applyBorder="1" applyAlignment="1">
      <alignment horizontal="left" wrapText="1"/>
    </xf>
    <xf numFmtId="49" fontId="77" fillId="0" borderId="37" xfId="0" applyNumberFormat="1" applyFont="1" applyBorder="1" applyAlignment="1">
      <alignment horizontal="left" wrapText="1"/>
    </xf>
    <xf numFmtId="49" fontId="77" fillId="0" borderId="32" xfId="0" applyNumberFormat="1" applyFont="1" applyBorder="1" applyAlignment="1">
      <alignment horizontal="left" wrapText="1"/>
    </xf>
    <xf numFmtId="49" fontId="2" fillId="0" borderId="31" xfId="0" applyNumberFormat="1" applyFont="1" applyBorder="1" applyAlignment="1">
      <alignment horizontal="left" wrapText="1"/>
    </xf>
    <xf numFmtId="49" fontId="2" fillId="0" borderId="37" xfId="0" applyNumberFormat="1" applyFont="1" applyBorder="1" applyAlignment="1">
      <alignment horizontal="left" wrapText="1"/>
    </xf>
    <xf numFmtId="49" fontId="2" fillId="0" borderId="32" xfId="0" applyNumberFormat="1" applyFont="1" applyBorder="1" applyAlignment="1">
      <alignment horizontal="left" wrapText="1"/>
    </xf>
    <xf numFmtId="166" fontId="76" fillId="0" borderId="20" xfId="10" applyNumberFormat="1" applyFont="1" applyFill="1" applyBorder="1" applyAlignment="1"/>
    <xf numFmtId="166" fontId="76" fillId="0" borderId="7" xfId="10" applyNumberFormat="1" applyFont="1" applyFill="1" applyBorder="1" applyAlignment="1"/>
    <xf numFmtId="0" fontId="77" fillId="0" borderId="59" xfId="0" applyFont="1" applyBorder="1" applyAlignment="1">
      <alignment horizontal="center" vertical="center"/>
    </xf>
    <xf numFmtId="0" fontId="77" fillId="0" borderId="60" xfId="0" applyFont="1" applyBorder="1" applyAlignment="1">
      <alignment horizontal="center" vertical="center"/>
    </xf>
    <xf numFmtId="166" fontId="76" fillId="0" borderId="7" xfId="10" applyNumberFormat="1" applyFont="1" applyFill="1" applyBorder="1" applyAlignment="1">
      <alignment horizontal="right"/>
    </xf>
    <xf numFmtId="166" fontId="80" fillId="0" borderId="22" xfId="10" applyNumberFormat="1" applyFont="1" applyFill="1" applyBorder="1" applyAlignment="1"/>
    <xf numFmtId="166" fontId="80" fillId="0" borderId="16" xfId="10" applyNumberFormat="1" applyFont="1" applyFill="1" applyBorder="1" applyAlignment="1"/>
    <xf numFmtId="49" fontId="81" fillId="0" borderId="59" xfId="0" applyNumberFormat="1" applyFont="1" applyBorder="1" applyAlignment="1">
      <alignment horizontal="center" vertical="center" wrapText="1"/>
    </xf>
    <xf numFmtId="49" fontId="81" fillId="0" borderId="60" xfId="0" applyNumberFormat="1" applyFont="1" applyBorder="1" applyAlignment="1">
      <alignment horizontal="center" vertical="center" wrapText="1"/>
    </xf>
    <xf numFmtId="49" fontId="81" fillId="0" borderId="22" xfId="0" applyNumberFormat="1" applyFont="1" applyBorder="1" applyAlignment="1">
      <alignment horizontal="center" vertical="center" wrapText="1"/>
    </xf>
    <xf numFmtId="49" fontId="81" fillId="0" borderId="16" xfId="0" applyNumberFormat="1" applyFont="1" applyBorder="1" applyAlignment="1">
      <alignment horizontal="center" vertical="center" wrapText="1"/>
    </xf>
    <xf numFmtId="49" fontId="77" fillId="0" borderId="63" xfId="0" applyNumberFormat="1" applyFont="1" applyBorder="1" applyAlignment="1">
      <alignment horizontal="center"/>
    </xf>
    <xf numFmtId="49" fontId="77" fillId="0" borderId="64" xfId="0" applyNumberFormat="1" applyFont="1" applyBorder="1" applyAlignment="1">
      <alignment horizontal="center"/>
    </xf>
    <xf numFmtId="0" fontId="81" fillId="0" borderId="60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166" fontId="82" fillId="0" borderId="7" xfId="10" applyNumberFormat="1" applyFont="1" applyFill="1" applyBorder="1" applyAlignment="1">
      <alignment horizontal="center"/>
    </xf>
    <xf numFmtId="166" fontId="76" fillId="0" borderId="7" xfId="10" applyNumberFormat="1" applyFont="1" applyFill="1" applyBorder="1" applyAlignment="1">
      <alignment horizontal="left" wrapText="1"/>
    </xf>
    <xf numFmtId="166" fontId="81" fillId="0" borderId="7" xfId="10" applyNumberFormat="1" applyFont="1" applyFill="1" applyBorder="1" applyAlignment="1">
      <alignment horizontal="center" vertical="center" wrapText="1"/>
    </xf>
    <xf numFmtId="166" fontId="76" fillId="0" borderId="7" xfId="10" applyNumberFormat="1" applyFont="1" applyFill="1" applyBorder="1" applyAlignment="1">
      <alignment horizontal="right" wrapText="1"/>
    </xf>
    <xf numFmtId="0" fontId="11" fillId="0" borderId="7" xfId="0" applyFont="1" applyBorder="1" applyAlignment="1">
      <alignment horizontal="center" vertical="center"/>
    </xf>
    <xf numFmtId="49" fontId="76" fillId="0" borderId="7" xfId="0" applyNumberFormat="1" applyFont="1" applyBorder="1" applyAlignment="1">
      <alignment horizontal="right"/>
    </xf>
    <xf numFmtId="49" fontId="76" fillId="0" borderId="7" xfId="0" applyNumberFormat="1" applyFont="1" applyBorder="1" applyAlignment="1">
      <alignment horizontal="left"/>
    </xf>
    <xf numFmtId="166" fontId="81" fillId="0" borderId="7" xfId="10" applyNumberFormat="1" applyFont="1" applyFill="1" applyBorder="1" applyAlignment="1">
      <alignment horizontal="right"/>
    </xf>
    <xf numFmtId="0" fontId="11" fillId="0" borderId="7" xfId="0" applyFont="1" applyBorder="1" applyAlignment="1">
      <alignment horizontal="center"/>
    </xf>
    <xf numFmtId="49" fontId="2" fillId="0" borderId="31" xfId="0" applyNumberFormat="1" applyFont="1" applyBorder="1" applyAlignment="1">
      <alignment horizontal="right" wrapText="1"/>
    </xf>
    <xf numFmtId="49" fontId="2" fillId="0" borderId="37" xfId="0" applyNumberFormat="1" applyFont="1" applyBorder="1" applyAlignment="1">
      <alignment horizontal="right" wrapText="1"/>
    </xf>
    <xf numFmtId="49" fontId="2" fillId="0" borderId="32" xfId="0" applyNumberFormat="1" applyFont="1" applyBorder="1" applyAlignment="1">
      <alignment horizontal="right" wrapText="1"/>
    </xf>
  </cellXfs>
  <cellStyles count="11">
    <cellStyle name="Ezres" xfId="10" builtinId="3"/>
    <cellStyle name="Ezres 2" xfId="8"/>
    <cellStyle name="Normál" xfId="0" builtinId="0"/>
    <cellStyle name="Normál 2" xfId="1"/>
    <cellStyle name="Normál 3" xfId="2"/>
    <cellStyle name="Normál 4" xfId="4"/>
    <cellStyle name="Normál 4 3" xfId="9"/>
    <cellStyle name="Normál 5" xfId="5"/>
    <cellStyle name="Normal_KARSZJ3" xfId="7"/>
    <cellStyle name="Normál_ktgv. melléklet" xfId="3"/>
    <cellStyle name="Pénznem" xfId="6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906780</xdr:colOff>
      <xdr:row>24</xdr:row>
      <xdr:rowOff>76200</xdr:rowOff>
    </xdr:from>
    <xdr:to>
      <xdr:col>24</xdr:col>
      <xdr:colOff>15240</xdr:colOff>
      <xdr:row>32</xdr:row>
      <xdr:rowOff>144780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9C777883-9641-15E0-9880-01421608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3320" y="5722620"/>
          <a:ext cx="3771900" cy="2567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24</xdr:row>
      <xdr:rowOff>175260</xdr:rowOff>
    </xdr:from>
    <xdr:to>
      <xdr:col>5</xdr:col>
      <xdr:colOff>2609</xdr:colOff>
      <xdr:row>31</xdr:row>
      <xdr:rowOff>167640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10E62867-A2BB-2187-9144-D896D3D6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821680"/>
          <a:ext cx="5031809" cy="2308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25</xdr:row>
      <xdr:rowOff>0</xdr:rowOff>
    </xdr:from>
    <xdr:to>
      <xdr:col>10</xdr:col>
      <xdr:colOff>556260</xdr:colOff>
      <xdr:row>29</xdr:row>
      <xdr:rowOff>99060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96A10C9-9D96-C230-5D46-6CC3249D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5836920"/>
          <a:ext cx="5082540" cy="1844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Hanszk&#243;%20&#201;va\Dokumentumok\T&#214;BBC&#201;L&#218;\ig&#233;nyl&#233;s\2007\4101_nov_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)"/>
      <sheetName val="2.2.2.-2.4. feladatok"/>
      <sheetName val="2.5.-2.8. feladatok"/>
      <sheetName val="Szakszolgálat-segéd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Bonnya</v>
          </cell>
        </row>
        <row r="382">
          <cell r="BT382" t="str">
            <v>Bonyhád</v>
          </cell>
        </row>
        <row r="383">
          <cell r="BT383" t="str">
            <v>Bonyhádvarasd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Bozsok</v>
          </cell>
        </row>
        <row r="402">
          <cell r="BT402" t="str">
            <v>Bozzai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Csabacsűd</v>
          </cell>
        </row>
        <row r="459">
          <cell r="BT459" t="str">
            <v>Csabaszabadi</v>
          </cell>
        </row>
        <row r="460">
          <cell r="BT460" t="str">
            <v>Csabdi</v>
          </cell>
        </row>
        <row r="461">
          <cell r="BT461" t="str">
            <v>Csabrendek</v>
          </cell>
        </row>
        <row r="462">
          <cell r="BT462" t="str">
            <v>Csáfordjánosfa</v>
          </cell>
        </row>
        <row r="463">
          <cell r="BT463" t="str">
            <v>Csaholc</v>
          </cell>
        </row>
        <row r="464">
          <cell r="BT464" t="str">
            <v>Csajág</v>
          </cell>
        </row>
        <row r="465">
          <cell r="BT465" t="str">
            <v>Csákány</v>
          </cell>
        </row>
        <row r="466">
          <cell r="BT466" t="str">
            <v>Csákánydoroszló</v>
          </cell>
        </row>
        <row r="467">
          <cell r="BT467" t="str">
            <v>Csákberény</v>
          </cell>
        </row>
        <row r="468">
          <cell r="BT468" t="str">
            <v>Csákvár</v>
          </cell>
        </row>
        <row r="469">
          <cell r="BT469" t="str">
            <v>Csanádalberti</v>
          </cell>
        </row>
        <row r="470">
          <cell r="BT470" t="str">
            <v>Csanádapáca</v>
          </cell>
        </row>
        <row r="471">
          <cell r="BT471" t="str">
            <v>Csanádpalota</v>
          </cell>
        </row>
        <row r="472">
          <cell r="BT472" t="str">
            <v>Csánig</v>
          </cell>
        </row>
        <row r="473">
          <cell r="BT473" t="str">
            <v>Csány</v>
          </cell>
        </row>
        <row r="474">
          <cell r="BT474" t="str">
            <v>Csányoszró</v>
          </cell>
        </row>
        <row r="475">
          <cell r="BT475" t="str">
            <v>Csanytelek</v>
          </cell>
        </row>
        <row r="476">
          <cell r="BT476" t="str">
            <v>Csapi</v>
          </cell>
        </row>
        <row r="477">
          <cell r="BT477" t="str">
            <v>Csapod</v>
          </cell>
        </row>
        <row r="478">
          <cell r="BT478" t="str">
            <v>Csárdaszállás</v>
          </cell>
        </row>
        <row r="479">
          <cell r="BT479" t="str">
            <v>Csarnóta</v>
          </cell>
        </row>
        <row r="480">
          <cell r="BT480" t="str">
            <v>Csaroda</v>
          </cell>
        </row>
        <row r="481">
          <cell r="BT481" t="str">
            <v>Császár</v>
          </cell>
        </row>
        <row r="482">
          <cell r="BT482" t="str">
            <v>Császártöltés</v>
          </cell>
        </row>
        <row r="483">
          <cell r="BT483" t="str">
            <v>Császló</v>
          </cell>
        </row>
        <row r="484">
          <cell r="BT484" t="str">
            <v>Csátalja</v>
          </cell>
        </row>
        <row r="485">
          <cell r="BT485" t="str">
            <v>Csatár</v>
          </cell>
        </row>
        <row r="486">
          <cell r="BT486" t="str">
            <v>Csataszög</v>
          </cell>
        </row>
        <row r="487">
          <cell r="BT487" t="str">
            <v>Csatka</v>
          </cell>
        </row>
        <row r="488">
          <cell r="BT488" t="str">
            <v>Csávoly</v>
          </cell>
        </row>
        <row r="489">
          <cell r="BT489" t="str">
            <v>Csebény</v>
          </cell>
        </row>
        <row r="490">
          <cell r="BT490" t="str">
            <v>Csécse</v>
          </cell>
        </row>
        <row r="491">
          <cell r="BT491" t="str">
            <v>Csegöld</v>
          </cell>
        </row>
        <row r="492">
          <cell r="BT492" t="str">
            <v>Csehbánya</v>
          </cell>
        </row>
        <row r="493">
          <cell r="BT493" t="str">
            <v>Csehi</v>
          </cell>
        </row>
        <row r="494">
          <cell r="BT494" t="str">
            <v>Csehimindszent</v>
          </cell>
        </row>
        <row r="495">
          <cell r="BT495" t="str">
            <v>Csém</v>
          </cell>
        </row>
        <row r="496">
          <cell r="BT496" t="str">
            <v>Csemő</v>
          </cell>
        </row>
        <row r="497">
          <cell r="BT497" t="str">
            <v>Csempeszkopács</v>
          </cell>
        </row>
        <row r="498">
          <cell r="BT498" t="str">
            <v>Csengele</v>
          </cell>
        </row>
        <row r="499">
          <cell r="BT499" t="str">
            <v>Csenger</v>
          </cell>
        </row>
        <row r="500">
          <cell r="BT500" t="str">
            <v>Csengersima</v>
          </cell>
        </row>
        <row r="501">
          <cell r="BT501" t="str">
            <v>Csengerújfalu</v>
          </cell>
        </row>
        <row r="502">
          <cell r="BT502" t="str">
            <v>Csengőd</v>
          </cell>
        </row>
        <row r="503">
          <cell r="BT503" t="str">
            <v>Csénye</v>
          </cell>
        </row>
        <row r="504">
          <cell r="BT504" t="str">
            <v>Csenyéte</v>
          </cell>
        </row>
        <row r="505">
          <cell r="BT505" t="str">
            <v>Csép</v>
          </cell>
        </row>
        <row r="506">
          <cell r="BT506" t="str">
            <v>Csépa</v>
          </cell>
        </row>
        <row r="507">
          <cell r="BT507" t="str">
            <v>Csepreg</v>
          </cell>
        </row>
        <row r="508">
          <cell r="BT508" t="str">
            <v>Csér</v>
          </cell>
        </row>
        <row r="509">
          <cell r="BT509" t="str">
            <v>Cserdi</v>
          </cell>
        </row>
        <row r="510">
          <cell r="BT510" t="str">
            <v>Cserénfa</v>
          </cell>
        </row>
        <row r="511">
          <cell r="BT511" t="str">
            <v>Cserépfalu</v>
          </cell>
        </row>
        <row r="512">
          <cell r="BT512" t="str">
            <v>Cserépváralja</v>
          </cell>
        </row>
        <row r="513">
          <cell r="BT513" t="str">
            <v>Cserháthaláp</v>
          </cell>
        </row>
        <row r="514">
          <cell r="BT514" t="str">
            <v>Cserhátsurány</v>
          </cell>
        </row>
        <row r="515">
          <cell r="BT515" t="str">
            <v>Cserhátszentiván</v>
          </cell>
        </row>
        <row r="516">
          <cell r="BT516" t="str">
            <v>Cserkeszőlő</v>
          </cell>
        </row>
        <row r="517">
          <cell r="BT517" t="str">
            <v>Cserkút</v>
          </cell>
        </row>
        <row r="518">
          <cell r="BT518" t="str">
            <v>Csernely</v>
          </cell>
        </row>
        <row r="519">
          <cell r="BT519" t="str">
            <v>Cserszegtomaj</v>
          </cell>
        </row>
        <row r="520">
          <cell r="BT520" t="str">
            <v>Csertalakos</v>
          </cell>
        </row>
        <row r="521">
          <cell r="BT521" t="str">
            <v>Csertő</v>
          </cell>
        </row>
        <row r="522">
          <cell r="BT522" t="str">
            <v>Csesznek</v>
          </cell>
        </row>
        <row r="523">
          <cell r="BT523" t="str">
            <v>Csesztreg</v>
          </cell>
        </row>
        <row r="524">
          <cell r="BT524" t="str">
            <v>Csesztve</v>
          </cell>
        </row>
        <row r="525">
          <cell r="BT525" t="str">
            <v>Csetény</v>
          </cell>
        </row>
        <row r="526">
          <cell r="BT526" t="str">
            <v>Csévharaszt</v>
          </cell>
        </row>
        <row r="527">
          <cell r="BT527" t="str">
            <v>Csibrák</v>
          </cell>
        </row>
        <row r="528">
          <cell r="BT528" t="str">
            <v>Csikéria</v>
          </cell>
        </row>
        <row r="529">
          <cell r="BT529" t="str">
            <v>Csikóstőttős</v>
          </cell>
        </row>
        <row r="530">
          <cell r="BT530" t="str">
            <v>Csikvánd</v>
          </cell>
        </row>
        <row r="531">
          <cell r="BT531" t="str">
            <v>Csincse</v>
          </cell>
        </row>
        <row r="532">
          <cell r="BT532" t="str">
            <v>Csipkerek</v>
          </cell>
        </row>
        <row r="533">
          <cell r="BT533" t="str">
            <v>Csitár</v>
          </cell>
        </row>
        <row r="534">
          <cell r="BT534" t="str">
            <v>Csobád</v>
          </cell>
        </row>
        <row r="535">
          <cell r="BT535" t="str">
            <v>Csobaj</v>
          </cell>
        </row>
        <row r="536">
          <cell r="BT536" t="str">
            <v>Csobánka</v>
          </cell>
        </row>
        <row r="537">
          <cell r="BT537" t="str">
            <v>Csókakő</v>
          </cell>
        </row>
        <row r="538">
          <cell r="BT538" t="str">
            <v>Csokonyavisonta</v>
          </cell>
        </row>
        <row r="539">
          <cell r="BT539" t="str">
            <v>Csokvaomány</v>
          </cell>
        </row>
        <row r="540">
          <cell r="BT540" t="str">
            <v>Csolnok</v>
          </cell>
        </row>
        <row r="541">
          <cell r="BT541" t="str">
            <v>Csólyospálos</v>
          </cell>
        </row>
        <row r="542">
          <cell r="BT542" t="str">
            <v>Csoma</v>
          </cell>
        </row>
        <row r="543">
          <cell r="BT543" t="str">
            <v>Csomád</v>
          </cell>
        </row>
        <row r="544">
          <cell r="BT544" t="str">
            <v>Csombárd</v>
          </cell>
        </row>
        <row r="545">
          <cell r="BT545" t="str">
            <v>Csongrád</v>
          </cell>
        </row>
        <row r="546">
          <cell r="BT546" t="str">
            <v>Csonkahegyhát</v>
          </cell>
        </row>
        <row r="547">
          <cell r="BT547" t="str">
            <v>Csonkamindszent</v>
          </cell>
        </row>
        <row r="548">
          <cell r="BT548" t="str">
            <v>Csopak</v>
          </cell>
        </row>
        <row r="549">
          <cell r="BT549" t="str">
            <v>Csór</v>
          </cell>
        </row>
        <row r="550">
          <cell r="BT550" t="str">
            <v>Csorna</v>
          </cell>
        </row>
        <row r="551">
          <cell r="BT551" t="str">
            <v>Csorvás</v>
          </cell>
        </row>
        <row r="552">
          <cell r="BT552" t="str">
            <v>Csót</v>
          </cell>
        </row>
        <row r="553">
          <cell r="BT553" t="str">
            <v>Csöde</v>
          </cell>
        </row>
        <row r="554">
          <cell r="BT554" t="str">
            <v>Csögle</v>
          </cell>
        </row>
        <row r="555">
          <cell r="BT555" t="str">
            <v>Csökmő</v>
          </cell>
        </row>
        <row r="556">
          <cell r="BT556" t="str">
            <v>Csököly</v>
          </cell>
        </row>
        <row r="557">
          <cell r="BT557" t="str">
            <v>Csömend</v>
          </cell>
        </row>
        <row r="558">
          <cell r="BT558" t="str">
            <v>Csömödér</v>
          </cell>
        </row>
        <row r="559">
          <cell r="BT559" t="str">
            <v>Csömör</v>
          </cell>
        </row>
        <row r="560">
          <cell r="BT560" t="str">
            <v>Csönge</v>
          </cell>
        </row>
        <row r="561">
          <cell r="BT561" t="str">
            <v>Csörnyeföld</v>
          </cell>
        </row>
        <row r="562">
          <cell r="BT562" t="str">
            <v>Csörög</v>
          </cell>
        </row>
        <row r="563">
          <cell r="BT563" t="str">
            <v>Csörötnek</v>
          </cell>
        </row>
        <row r="564">
          <cell r="BT564" t="str">
            <v>Csősz</v>
          </cell>
        </row>
        <row r="565">
          <cell r="BT565" t="str">
            <v>Csővár</v>
          </cell>
        </row>
        <row r="566">
          <cell r="BT566" t="str">
            <v>Csurgó</v>
          </cell>
        </row>
        <row r="567">
          <cell r="BT567" t="str">
            <v>Csurgónagymarton</v>
          </cell>
        </row>
        <row r="568">
          <cell r="BT568" t="str">
            <v>Cún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Kaposszekcső</v>
          </cell>
        </row>
        <row r="1231">
          <cell r="BT1231" t="str">
            <v>Kaposszerdahely</v>
          </cell>
        </row>
        <row r="1232">
          <cell r="BT1232" t="str">
            <v>Kaposújlak</v>
          </cell>
        </row>
        <row r="1233">
          <cell r="BT1233" t="str">
            <v>Kaposvár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Kisszállás</v>
          </cell>
        </row>
        <row r="1416">
          <cell r="BT1416" t="str">
            <v>Kisszékely</v>
          </cell>
        </row>
        <row r="1417">
          <cell r="BT1417" t="str">
            <v>Kisszekeres</v>
          </cell>
        </row>
        <row r="1418">
          <cell r="BT1418" t="str">
            <v>Kisszentmárton</v>
          </cell>
        </row>
        <row r="1419">
          <cell r="BT1419" t="str">
            <v>Kissziget</v>
          </cell>
        </row>
        <row r="1420">
          <cell r="BT1420" t="str">
            <v>Kisszőlős</v>
          </cell>
        </row>
        <row r="1421">
          <cell r="BT1421" t="str">
            <v>Kistamási</v>
          </cell>
        </row>
        <row r="1422">
          <cell r="BT1422" t="str">
            <v>Kistapolca</v>
          </cell>
        </row>
        <row r="1423">
          <cell r="BT1423" t="str">
            <v>Kistarcsa</v>
          </cell>
        </row>
        <row r="1424">
          <cell r="BT1424" t="str">
            <v>Kistelek</v>
          </cell>
        </row>
        <row r="1425">
          <cell r="BT1425" t="str">
            <v>Kistokaj</v>
          </cell>
        </row>
        <row r="1426">
          <cell r="BT1426" t="str">
            <v>Kistolmács</v>
          </cell>
        </row>
        <row r="1427">
          <cell r="BT1427" t="str">
            <v>Kistormás</v>
          </cell>
        </row>
        <row r="1428">
          <cell r="BT1428" t="str">
            <v>Kistótfalu</v>
          </cell>
        </row>
        <row r="1429">
          <cell r="BT1429" t="str">
            <v>Kisújszállás</v>
          </cell>
        </row>
        <row r="1430">
          <cell r="BT1430" t="str">
            <v>Kisunyom</v>
          </cell>
        </row>
        <row r="1431">
          <cell r="BT1431" t="str">
            <v>Kisvárda</v>
          </cell>
        </row>
        <row r="1432">
          <cell r="BT1432" t="str">
            <v>Kisvarsány</v>
          </cell>
        </row>
        <row r="1433">
          <cell r="BT1433" t="str">
            <v>Kisvásárhely</v>
          </cell>
        </row>
        <row r="1434">
          <cell r="BT1434" t="str">
            <v>Kisvaszar</v>
          </cell>
        </row>
        <row r="1435">
          <cell r="BT1435" t="str">
            <v>Kisvejke</v>
          </cell>
        </row>
        <row r="1436">
          <cell r="BT1436" t="str">
            <v>Kiszombor</v>
          </cell>
        </row>
        <row r="1437">
          <cell r="BT1437" t="str">
            <v>Kiszsidány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Meggyeskovácsi</v>
          </cell>
        </row>
        <row r="1704">
          <cell r="BT1704" t="str">
            <v>Megyaszó</v>
          </cell>
        </row>
        <row r="1705">
          <cell r="BT1705" t="str">
            <v>Megyehíd</v>
          </cell>
        </row>
        <row r="1706">
          <cell r="BT1706" t="str">
            <v>Megyer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Mozsgó</v>
          </cell>
        </row>
        <row r="1801">
          <cell r="BT1801" t="str">
            <v>Mőcsény</v>
          </cell>
        </row>
        <row r="1802">
          <cell r="BT1802" t="str">
            <v>Mucsfa</v>
          </cell>
        </row>
        <row r="1803">
          <cell r="BT1803" t="str">
            <v>Mucsi</v>
          </cell>
        </row>
        <row r="1804">
          <cell r="BT1804" t="str">
            <v>Múcsony</v>
          </cell>
        </row>
        <row r="1805">
          <cell r="BT1805" t="str">
            <v>Muhi</v>
          </cell>
        </row>
        <row r="1806">
          <cell r="BT1806" t="str">
            <v>Murakeresztúr</v>
          </cell>
        </row>
        <row r="1807">
          <cell r="BT1807" t="str">
            <v>Murarátka</v>
          </cell>
        </row>
        <row r="1808">
          <cell r="BT1808" t="str">
            <v>Muraszemenye</v>
          </cell>
        </row>
        <row r="1809">
          <cell r="BT1809" t="str">
            <v>Murga</v>
          </cell>
        </row>
        <row r="1810">
          <cell r="BT1810" t="str">
            <v>Murony</v>
          </cell>
        </row>
        <row r="1811">
          <cell r="BT1811" t="str">
            <v>Nábrád</v>
          </cell>
        </row>
        <row r="1812">
          <cell r="BT1812" t="str">
            <v>Nadap</v>
          </cell>
        </row>
        <row r="1813">
          <cell r="BT1813" t="str">
            <v>Nádasd</v>
          </cell>
        </row>
        <row r="1814">
          <cell r="BT1814" t="str">
            <v>Nádasdladány</v>
          </cell>
        </row>
        <row r="1815">
          <cell r="BT1815" t="str">
            <v>Nádudvar</v>
          </cell>
        </row>
        <row r="1816">
          <cell r="BT1816" t="str">
            <v>Nágocs</v>
          </cell>
        </row>
        <row r="1817">
          <cell r="BT1817" t="str">
            <v>Nagyacsád</v>
          </cell>
        </row>
        <row r="1818">
          <cell r="BT1818" t="str">
            <v>Nagyalásony</v>
          </cell>
        </row>
        <row r="1819">
          <cell r="BT1819" t="str">
            <v>Nagyar</v>
          </cell>
        </row>
        <row r="1820">
          <cell r="BT1820" t="str">
            <v>Nagyatád</v>
          </cell>
        </row>
        <row r="1821">
          <cell r="BT1821" t="str">
            <v>Nagybajcs</v>
          </cell>
        </row>
        <row r="1822">
          <cell r="BT1822" t="str">
            <v>Nagybajom</v>
          </cell>
        </row>
        <row r="1823">
          <cell r="BT1823" t="str">
            <v>Nagybakónak</v>
          </cell>
        </row>
        <row r="1824">
          <cell r="BT1824" t="str">
            <v>Nagybánhegyes</v>
          </cell>
        </row>
        <row r="1825">
          <cell r="BT1825" t="str">
            <v>Nagybaracska</v>
          </cell>
        </row>
        <row r="1826">
          <cell r="BT1826" t="str">
            <v>Nagybarca</v>
          </cell>
        </row>
        <row r="1827">
          <cell r="BT1827" t="str">
            <v>Nagybárkány</v>
          </cell>
        </row>
        <row r="1828">
          <cell r="BT1828" t="str">
            <v>Nagyberény</v>
          </cell>
        </row>
        <row r="1829">
          <cell r="BT1829" t="str">
            <v>Nagyberki</v>
          </cell>
        </row>
        <row r="1830">
          <cell r="BT1830" t="str">
            <v>Nagybörzsöny</v>
          </cell>
        </row>
        <row r="1831">
          <cell r="BT1831" t="str">
            <v>Nagybudmér</v>
          </cell>
        </row>
        <row r="1832">
          <cell r="BT1832" t="str">
            <v>Nagycenk</v>
          </cell>
        </row>
        <row r="1833">
          <cell r="BT1833" t="str">
            <v>Nagycsány</v>
          </cell>
        </row>
        <row r="1834">
          <cell r="BT1834" t="str">
            <v>Nagycsécs</v>
          </cell>
        </row>
        <row r="1835">
          <cell r="BT1835" t="str">
            <v>Nagycsepely</v>
          </cell>
        </row>
        <row r="1836">
          <cell r="BT1836" t="str">
            <v>Nagycserkesz</v>
          </cell>
        </row>
        <row r="1837">
          <cell r="BT1837" t="str">
            <v>Nagydém</v>
          </cell>
        </row>
        <row r="1838">
          <cell r="BT1838" t="str">
            <v>Nagydobos</v>
          </cell>
        </row>
        <row r="1839">
          <cell r="BT1839" t="str">
            <v>Nagydobsza</v>
          </cell>
        </row>
        <row r="1840">
          <cell r="BT1840" t="str">
            <v>Nagydorog</v>
          </cell>
        </row>
        <row r="1841">
          <cell r="BT1841" t="str">
            <v>Nagyecsed</v>
          </cell>
        </row>
        <row r="1842">
          <cell r="BT1842" t="str">
            <v>Nagyér</v>
          </cell>
        </row>
        <row r="1843">
          <cell r="BT1843" t="str">
            <v>Nagyesztergár</v>
          </cell>
        </row>
        <row r="1844">
          <cell r="BT1844" t="str">
            <v>Nagyfüged</v>
          </cell>
        </row>
        <row r="1845">
          <cell r="BT1845" t="str">
            <v>Nagygeresd</v>
          </cell>
        </row>
        <row r="1846">
          <cell r="BT1846" t="str">
            <v>Nagygörbő</v>
          </cell>
        </row>
        <row r="1847">
          <cell r="BT1847" t="str">
            <v>Nagygyimót</v>
          </cell>
        </row>
        <row r="1848">
          <cell r="BT1848" t="str">
            <v>Nagyhajmás</v>
          </cell>
        </row>
        <row r="1849">
          <cell r="BT1849" t="str">
            <v>Nagyhalász</v>
          </cell>
        </row>
        <row r="1850">
          <cell r="BT1850" t="str">
            <v>Nagyharsány</v>
          </cell>
        </row>
        <row r="1851">
          <cell r="BT1851" t="str">
            <v>Nagyhegyes</v>
          </cell>
        </row>
        <row r="1852">
          <cell r="BT1852" t="str">
            <v>Nagyhódos</v>
          </cell>
        </row>
        <row r="1853">
          <cell r="BT1853" t="str">
            <v>Nagyhuta</v>
          </cell>
        </row>
        <row r="1854">
          <cell r="BT1854" t="str">
            <v>Nagyigmánd</v>
          </cell>
        </row>
        <row r="1855">
          <cell r="BT1855" t="str">
            <v>Nagyiván</v>
          </cell>
        </row>
        <row r="1856">
          <cell r="BT1856" t="str">
            <v>Nagykálló</v>
          </cell>
        </row>
        <row r="1857">
          <cell r="BT1857" t="str">
            <v>Nagykamarás</v>
          </cell>
        </row>
        <row r="1858">
          <cell r="BT1858" t="str">
            <v>Nagykanizsa</v>
          </cell>
        </row>
        <row r="1859">
          <cell r="BT1859" t="str">
            <v>Nagykapornak</v>
          </cell>
        </row>
        <row r="1860">
          <cell r="BT1860" t="str">
            <v>Nagykarácsony</v>
          </cell>
        </row>
        <row r="1861">
          <cell r="BT1861" t="str">
            <v>Nagykáta</v>
          </cell>
        </row>
        <row r="1862">
          <cell r="BT1862" t="str">
            <v>Nagykereki</v>
          </cell>
        </row>
        <row r="1863">
          <cell r="BT1863" t="str">
            <v>Nagykeresztúr</v>
          </cell>
        </row>
        <row r="1864">
          <cell r="BT1864" t="str">
            <v>Nagykinizs</v>
          </cell>
        </row>
        <row r="1865">
          <cell r="BT1865" t="str">
            <v>Nagykónyi</v>
          </cell>
        </row>
        <row r="1866">
          <cell r="BT1866" t="str">
            <v>Nagykorpád</v>
          </cell>
        </row>
        <row r="1867">
          <cell r="BT1867" t="str">
            <v>Nagykovácsi</v>
          </cell>
        </row>
        <row r="1868">
          <cell r="BT1868" t="str">
            <v>Nagykozár</v>
          </cell>
        </row>
        <row r="1869">
          <cell r="BT1869" t="str">
            <v>Nagykökényes</v>
          </cell>
        </row>
        <row r="1870">
          <cell r="BT1870" t="str">
            <v>Nagykölked</v>
          </cell>
        </row>
        <row r="1871">
          <cell r="BT1871" t="str">
            <v>Nagykőrös</v>
          </cell>
        </row>
        <row r="1872">
          <cell r="BT1872" t="str">
            <v>Nagykörű</v>
          </cell>
        </row>
        <row r="1873">
          <cell r="BT1873" t="str">
            <v>Nagykutas</v>
          </cell>
        </row>
        <row r="1874">
          <cell r="BT1874" t="str">
            <v>Nagylak</v>
          </cell>
        </row>
        <row r="1875">
          <cell r="BT1875" t="str">
            <v>Nagylengyel</v>
          </cell>
        </row>
        <row r="1876">
          <cell r="BT1876" t="str">
            <v>Nagylóc</v>
          </cell>
        </row>
        <row r="1877">
          <cell r="BT1877" t="str">
            <v>Nagylók</v>
          </cell>
        </row>
        <row r="1878">
          <cell r="BT1878" t="str">
            <v>Nagylózs</v>
          </cell>
        </row>
        <row r="1879">
          <cell r="BT1879" t="str">
            <v>Nagymágocs</v>
          </cell>
        </row>
        <row r="1880">
          <cell r="BT1880" t="str">
            <v>Nagymányok</v>
          </cell>
        </row>
        <row r="1881">
          <cell r="BT1881" t="str">
            <v>Nagymaros</v>
          </cell>
        </row>
        <row r="1882">
          <cell r="BT1882" t="str">
            <v>Nagymizdó</v>
          </cell>
        </row>
        <row r="1883">
          <cell r="BT1883" t="str">
            <v>Nagynyárád</v>
          </cell>
        </row>
        <row r="1884">
          <cell r="BT1884" t="str">
            <v>Nagyoroszi</v>
          </cell>
        </row>
        <row r="1885">
          <cell r="BT1885" t="str">
            <v>Nagypáli</v>
          </cell>
        </row>
        <row r="1886">
          <cell r="BT1886" t="str">
            <v>Nagypall</v>
          </cell>
        </row>
        <row r="1887">
          <cell r="BT1887" t="str">
            <v>Nagypeterd</v>
          </cell>
        </row>
        <row r="1888">
          <cell r="BT1888" t="str">
            <v>Nagypirit</v>
          </cell>
        </row>
        <row r="1889">
          <cell r="BT1889" t="str">
            <v>Nagyrábé</v>
          </cell>
        </row>
        <row r="1890">
          <cell r="BT1890" t="str">
            <v>Nagyrada</v>
          </cell>
        </row>
        <row r="1891">
          <cell r="BT1891" t="str">
            <v>Nagyrákos</v>
          </cell>
        </row>
        <row r="1892">
          <cell r="BT1892" t="str">
            <v>Nagyrécse</v>
          </cell>
        </row>
        <row r="1893">
          <cell r="BT1893" t="str">
            <v>Nagyréde</v>
          </cell>
        </row>
        <row r="1894">
          <cell r="BT1894" t="str">
            <v>Nagyrév</v>
          </cell>
        </row>
        <row r="1895">
          <cell r="BT1895" t="str">
            <v>Nagyrozvágy</v>
          </cell>
        </row>
        <row r="1896">
          <cell r="BT1896" t="str">
            <v>Nagysáp</v>
          </cell>
        </row>
        <row r="1897">
          <cell r="BT1897" t="str">
            <v>Nagysimonyi</v>
          </cell>
        </row>
        <row r="1898">
          <cell r="BT1898" t="str">
            <v>Nagyszakácsi</v>
          </cell>
        </row>
        <row r="1899">
          <cell r="BT1899" t="str">
            <v>Nagyszékely</v>
          </cell>
        </row>
        <row r="1900">
          <cell r="BT1900" t="str">
            <v>Nagyszekeres</v>
          </cell>
        </row>
        <row r="1901">
          <cell r="BT1901" t="str">
            <v>Nagyszénás</v>
          </cell>
        </row>
        <row r="1902">
          <cell r="BT1902" t="str">
            <v>Nagyszentjános</v>
          </cell>
        </row>
        <row r="1903">
          <cell r="BT1903" t="str">
            <v>Nagyszokoly</v>
          </cell>
        </row>
        <row r="1904">
          <cell r="BT1904" t="str">
            <v>Nagytálya</v>
          </cell>
        </row>
        <row r="1905">
          <cell r="BT1905" t="str">
            <v>Nagytarcsa</v>
          </cell>
        </row>
        <row r="1906">
          <cell r="BT1906" t="str">
            <v>Nagytevel</v>
          </cell>
        </row>
        <row r="1907">
          <cell r="BT1907" t="str">
            <v>Nagytilaj</v>
          </cell>
        </row>
        <row r="1908">
          <cell r="BT1908" t="str">
            <v>Nagytótfalu</v>
          </cell>
        </row>
        <row r="1909">
          <cell r="BT1909" t="str">
            <v>Nagytőke</v>
          </cell>
        </row>
        <row r="1910">
          <cell r="BT1910" t="str">
            <v>Nagyút</v>
          </cell>
        </row>
        <row r="1911">
          <cell r="BT1911" t="str">
            <v>Nagyvarsány</v>
          </cell>
        </row>
        <row r="1912">
          <cell r="BT1912" t="str">
            <v>Nagyváty</v>
          </cell>
        </row>
        <row r="1913">
          <cell r="BT1913" t="str">
            <v>Nagyvázsony</v>
          </cell>
        </row>
        <row r="1914">
          <cell r="BT1914" t="str">
            <v>Nagyvejke</v>
          </cell>
        </row>
        <row r="1915">
          <cell r="BT1915" t="str">
            <v>Nagyveleg</v>
          </cell>
        </row>
        <row r="1916">
          <cell r="BT1916" t="str">
            <v>Nagyvenyim</v>
          </cell>
        </row>
        <row r="1917">
          <cell r="BT1917" t="str">
            <v>Nagyvisnyó</v>
          </cell>
        </row>
        <row r="1918">
          <cell r="BT1918" t="str">
            <v>Nak</v>
          </cell>
        </row>
        <row r="1919">
          <cell r="BT1919" t="str">
            <v>Napkor</v>
          </cell>
        </row>
        <row r="1920">
          <cell r="BT1920" t="str">
            <v>Nárai</v>
          </cell>
        </row>
        <row r="1921">
          <cell r="BT1921" t="str">
            <v>Narda</v>
          </cell>
        </row>
        <row r="1922">
          <cell r="BT1922" t="str">
            <v>Naszály</v>
          </cell>
        </row>
        <row r="1923">
          <cell r="BT1923" t="str">
            <v>Négyes</v>
          </cell>
        </row>
        <row r="1924">
          <cell r="BT1924" t="str">
            <v>Nekézseny</v>
          </cell>
        </row>
        <row r="1925">
          <cell r="BT1925" t="str">
            <v>Nemesapáti</v>
          </cell>
        </row>
        <row r="1926">
          <cell r="BT1926" t="str">
            <v>Nemesbikk</v>
          </cell>
        </row>
        <row r="1927">
          <cell r="BT1927" t="str">
            <v>Nemesborzova</v>
          </cell>
        </row>
        <row r="1928">
          <cell r="BT1928" t="str">
            <v>Nemesbőd</v>
          </cell>
        </row>
        <row r="1929">
          <cell r="BT1929" t="str">
            <v>Nemesbük</v>
          </cell>
        </row>
        <row r="1930">
          <cell r="BT1930" t="str">
            <v>Nemescsó</v>
          </cell>
        </row>
        <row r="1931">
          <cell r="BT1931" t="str">
            <v>Nemesdéd</v>
          </cell>
        </row>
        <row r="1932">
          <cell r="BT1932" t="str">
            <v>Nemesgörzsöny</v>
          </cell>
        </row>
        <row r="1933">
          <cell r="BT1933" t="str">
            <v>Nemesgulács</v>
          </cell>
        </row>
        <row r="1934">
          <cell r="BT1934" t="str">
            <v>Nemeshany</v>
          </cell>
        </row>
        <row r="1935">
          <cell r="BT1935" t="str">
            <v>Nemeshetés</v>
          </cell>
        </row>
        <row r="1936">
          <cell r="BT1936" t="str">
            <v>Nemeske</v>
          </cell>
        </row>
        <row r="1937">
          <cell r="BT1937" t="str">
            <v>Nemeskér</v>
          </cell>
        </row>
        <row r="1938">
          <cell r="BT1938" t="str">
            <v>Nemeskeresztúr</v>
          </cell>
        </row>
        <row r="1939">
          <cell r="BT1939" t="str">
            <v>Nemeskisfalud</v>
          </cell>
        </row>
        <row r="1940">
          <cell r="BT1940" t="str">
            <v>Nemeskocs</v>
          </cell>
        </row>
        <row r="1941">
          <cell r="BT1941" t="str">
            <v>Nemeskolta</v>
          </cell>
        </row>
        <row r="1942">
          <cell r="BT1942" t="str">
            <v>Nemesládony</v>
          </cell>
        </row>
        <row r="1943">
          <cell r="BT1943" t="str">
            <v>Nemesmedves</v>
          </cell>
        </row>
        <row r="1944">
          <cell r="BT1944" t="str">
            <v>Nemesnádudvar</v>
          </cell>
        </row>
        <row r="1945">
          <cell r="BT1945" t="str">
            <v>Nemesnép</v>
          </cell>
        </row>
        <row r="1946">
          <cell r="BT1946" t="str">
            <v>Nemespátró</v>
          </cell>
        </row>
        <row r="1947">
          <cell r="BT1947" t="str">
            <v>Nemesrádó</v>
          </cell>
        </row>
        <row r="1948">
          <cell r="BT1948" t="str">
            <v>Nemesrempehollós</v>
          </cell>
        </row>
        <row r="1949">
          <cell r="BT1949" t="str">
            <v>Nemessándorháza</v>
          </cell>
        </row>
        <row r="1950">
          <cell r="BT1950" t="str">
            <v>Nemesszalók</v>
          </cell>
        </row>
        <row r="1951">
          <cell r="BT1951" t="str">
            <v>Nemesszentandrás</v>
          </cell>
        </row>
        <row r="1952">
          <cell r="BT1952" t="str">
            <v>Nemesvámos</v>
          </cell>
        </row>
        <row r="1953">
          <cell r="BT1953" t="str">
            <v>Nemesvid</v>
          </cell>
        </row>
        <row r="1954">
          <cell r="BT1954" t="str">
            <v>Nemesvita</v>
          </cell>
        </row>
        <row r="1955">
          <cell r="BT1955" t="str">
            <v>Németbánya</v>
          </cell>
        </row>
        <row r="1956">
          <cell r="BT1956" t="str">
            <v>Németfalu</v>
          </cell>
        </row>
        <row r="1957">
          <cell r="BT1957" t="str">
            <v>Németkér</v>
          </cell>
        </row>
        <row r="1958">
          <cell r="BT1958" t="str">
            <v>Nemti</v>
          </cell>
        </row>
        <row r="1959">
          <cell r="BT1959" t="str">
            <v>Neszmély</v>
          </cell>
        </row>
        <row r="1960">
          <cell r="BT1960" t="str">
            <v>Nézsa</v>
          </cell>
        </row>
        <row r="1961">
          <cell r="BT1961" t="str">
            <v>Nick</v>
          </cell>
        </row>
        <row r="1962">
          <cell r="BT1962" t="str">
            <v>Nikla</v>
          </cell>
        </row>
        <row r="1963">
          <cell r="BT1963" t="str">
            <v>Nógrád</v>
          </cell>
        </row>
        <row r="1964">
          <cell r="BT1964" t="str">
            <v>Nógrádkövesd</v>
          </cell>
        </row>
        <row r="1965">
          <cell r="BT1965" t="str">
            <v>Nógrádmarcal</v>
          </cell>
        </row>
        <row r="1966">
          <cell r="BT1966" t="str">
            <v>Nógrádmegyer</v>
          </cell>
        </row>
        <row r="1967">
          <cell r="BT1967" t="str">
            <v>Nógrádsáp</v>
          </cell>
        </row>
        <row r="1968">
          <cell r="BT1968" t="str">
            <v>Nógrádsipek</v>
          </cell>
        </row>
        <row r="1969">
          <cell r="BT1969" t="str">
            <v>Nógrádszakál</v>
          </cell>
        </row>
        <row r="1970">
          <cell r="BT1970" t="str">
            <v>Nóráp</v>
          </cell>
        </row>
        <row r="1971">
          <cell r="BT1971" t="str">
            <v>Noszlop</v>
          </cell>
        </row>
        <row r="1972">
          <cell r="BT1972" t="str">
            <v>Noszvaj</v>
          </cell>
        </row>
        <row r="1973">
          <cell r="BT1973" t="str">
            <v>Nova</v>
          </cell>
        </row>
        <row r="1974">
          <cell r="BT1974" t="str">
            <v>Novaj</v>
          </cell>
        </row>
        <row r="1975">
          <cell r="BT1975" t="str">
            <v>Novajidrány</v>
          </cell>
        </row>
        <row r="1976">
          <cell r="BT1976" t="str">
            <v>Nőtincs</v>
          </cell>
        </row>
        <row r="1977">
          <cell r="BT1977" t="str">
            <v>Nyalka</v>
          </cell>
        </row>
        <row r="1978">
          <cell r="BT1978" t="str">
            <v>Nyárád</v>
          </cell>
        </row>
        <row r="1979">
          <cell r="BT1979" t="str">
            <v>Nyáregyháza</v>
          </cell>
        </row>
        <row r="1980">
          <cell r="BT1980" t="str">
            <v>Nyárlőrinc</v>
          </cell>
        </row>
        <row r="1981">
          <cell r="BT1981" t="str">
            <v>Nyársapát</v>
          </cell>
        </row>
        <row r="1982">
          <cell r="BT1982" t="str">
            <v>Nyékládháza</v>
          </cell>
        </row>
        <row r="1983">
          <cell r="BT1983" t="str">
            <v>Nyergesújfalu</v>
          </cell>
        </row>
        <row r="1984">
          <cell r="BT1984" t="str">
            <v>Nyésta</v>
          </cell>
        </row>
        <row r="1985">
          <cell r="BT1985" t="str">
            <v>Nyim</v>
          </cell>
        </row>
        <row r="1986">
          <cell r="BT1986" t="str">
            <v>Nyírábrány</v>
          </cell>
        </row>
        <row r="1987">
          <cell r="BT1987" t="str">
            <v>Nyíracsád</v>
          </cell>
        </row>
        <row r="1988">
          <cell r="BT1988" t="str">
            <v>Nyirád</v>
          </cell>
        </row>
        <row r="1989">
          <cell r="BT1989" t="str">
            <v>Nyíradony</v>
          </cell>
        </row>
        <row r="1990">
          <cell r="BT1990" t="str">
            <v>Nyírbátor</v>
          </cell>
        </row>
        <row r="1991">
          <cell r="BT1991" t="str">
            <v>Nyírbéltek</v>
          </cell>
        </row>
        <row r="1992">
          <cell r="BT1992" t="str">
            <v>Nyírbogát</v>
          </cell>
        </row>
        <row r="1993">
          <cell r="BT1993" t="str">
            <v>Nyírbogdány</v>
          </cell>
        </row>
        <row r="1994">
          <cell r="BT1994" t="str">
            <v>Nyírcsaholy</v>
          </cell>
        </row>
        <row r="1995">
          <cell r="BT1995" t="str">
            <v>Nyírcsászári</v>
          </cell>
        </row>
        <row r="1996">
          <cell r="BT1996" t="str">
            <v>Nyírderzs</v>
          </cell>
        </row>
        <row r="1997">
          <cell r="BT1997" t="str">
            <v>Nyíregyháza</v>
          </cell>
        </row>
        <row r="1998">
          <cell r="BT1998" t="str">
            <v>Nyírgelse</v>
          </cell>
        </row>
        <row r="1999">
          <cell r="BT1999" t="str">
            <v>Nyírgyulaj</v>
          </cell>
        </row>
        <row r="2000">
          <cell r="BT2000" t="str">
            <v>Nyíri</v>
          </cell>
        </row>
        <row r="2001">
          <cell r="BT2001" t="str">
            <v>Nyíribrony</v>
          </cell>
        </row>
        <row r="2002">
          <cell r="BT2002" t="str">
            <v>Nyírjákó</v>
          </cell>
        </row>
        <row r="2003">
          <cell r="BT2003" t="str">
            <v>Nyírkarász</v>
          </cell>
        </row>
        <row r="2004">
          <cell r="BT2004" t="str">
            <v>Nyírkáta</v>
          </cell>
        </row>
        <row r="2005">
          <cell r="BT2005" t="str">
            <v>Nyírkércs</v>
          </cell>
        </row>
        <row r="2006">
          <cell r="BT2006" t="str">
            <v>Nyírlövő</v>
          </cell>
        </row>
        <row r="2007">
          <cell r="BT2007" t="str">
            <v>Nyírlugos</v>
          </cell>
        </row>
        <row r="2008">
          <cell r="BT2008" t="str">
            <v>Nyírmada</v>
          </cell>
        </row>
        <row r="2009">
          <cell r="BT2009" t="str">
            <v>Nyírmártonfalva</v>
          </cell>
        </row>
        <row r="2010">
          <cell r="BT2010" t="str">
            <v>Nyírmeggyes</v>
          </cell>
        </row>
        <row r="2011">
          <cell r="BT2011" t="str">
            <v>Nyírmihálydi</v>
          </cell>
        </row>
        <row r="2012">
          <cell r="BT2012" t="str">
            <v>Nyírparasznya</v>
          </cell>
        </row>
        <row r="2013">
          <cell r="BT2013" t="str">
            <v>Nyírpazony</v>
          </cell>
        </row>
        <row r="2014">
          <cell r="BT2014" t="str">
            <v>Nyírpilis</v>
          </cell>
        </row>
        <row r="2015">
          <cell r="BT2015" t="str">
            <v>Nyírtass</v>
          </cell>
        </row>
        <row r="2016">
          <cell r="BT2016" t="str">
            <v>Nyírtelek</v>
          </cell>
        </row>
        <row r="2017">
          <cell r="BT2017" t="str">
            <v>Nyírtét</v>
          </cell>
        </row>
        <row r="2018">
          <cell r="BT2018" t="str">
            <v>Nyírtura</v>
          </cell>
        </row>
        <row r="2019">
          <cell r="BT2019" t="str">
            <v>Nyírvasvári</v>
          </cell>
        </row>
        <row r="2020">
          <cell r="BT2020" t="str">
            <v>Nyomár</v>
          </cell>
        </row>
        <row r="2021">
          <cell r="BT2021" t="str">
            <v>Nyőgér</v>
          </cell>
        </row>
        <row r="2022">
          <cell r="BT2022" t="str">
            <v>Nyugotszenterzsébet</v>
          </cell>
        </row>
        <row r="2023">
          <cell r="BT2023" t="str">
            <v>Nyúl</v>
          </cell>
        </row>
        <row r="2024">
          <cell r="BT2024" t="str">
            <v>Óbánya</v>
          </cell>
        </row>
        <row r="2025">
          <cell r="BT2025" t="str">
            <v>Óbarok</v>
          </cell>
        </row>
        <row r="2026">
          <cell r="BT2026" t="str">
            <v>Óbudavár</v>
          </cell>
        </row>
        <row r="2027">
          <cell r="BT2027" t="str">
            <v>Ócsa</v>
          </cell>
        </row>
        <row r="2028">
          <cell r="BT2028" t="str">
            <v>Ócsárd</v>
          </cell>
        </row>
        <row r="2029">
          <cell r="BT2029" t="str">
            <v>Ófalu</v>
          </cell>
        </row>
        <row r="2030">
          <cell r="BT2030" t="str">
            <v>Ófehértó</v>
          </cell>
        </row>
        <row r="2031">
          <cell r="BT2031" t="str">
            <v>Óföldeák</v>
          </cell>
        </row>
        <row r="2032">
          <cell r="BT2032" t="str">
            <v>Óhíd</v>
          </cell>
        </row>
        <row r="2033">
          <cell r="BT2033" t="str">
            <v>Okány</v>
          </cell>
        </row>
        <row r="2034">
          <cell r="BT2034" t="str">
            <v>Okorág</v>
          </cell>
        </row>
        <row r="2035">
          <cell r="BT2035" t="str">
            <v>Okorvölgy</v>
          </cell>
        </row>
        <row r="2036">
          <cell r="BT2036" t="str">
            <v>Olasz</v>
          </cell>
        </row>
        <row r="2037">
          <cell r="BT2037" t="str">
            <v>Olaszfa</v>
          </cell>
        </row>
        <row r="2038">
          <cell r="BT2038" t="str">
            <v>Olaszfalu</v>
          </cell>
        </row>
        <row r="2039">
          <cell r="BT2039" t="str">
            <v>Olaszliszka</v>
          </cell>
        </row>
        <row r="2040">
          <cell r="BT2040" t="str">
            <v>Olcsva</v>
          </cell>
        </row>
        <row r="2041">
          <cell r="BT2041" t="str">
            <v>Olcsvaapáti</v>
          </cell>
        </row>
        <row r="2042">
          <cell r="BT2042" t="str">
            <v>Old</v>
          </cell>
        </row>
        <row r="2043">
          <cell r="BT2043" t="str">
            <v>Ólmod</v>
          </cell>
        </row>
        <row r="2044">
          <cell r="BT2044" t="str">
            <v>Oltárc</v>
          </cell>
        </row>
        <row r="2045">
          <cell r="BT2045" t="str">
            <v>Onga</v>
          </cell>
        </row>
        <row r="2046">
          <cell r="BT2046" t="str">
            <v>Ónod</v>
          </cell>
        </row>
        <row r="2047">
          <cell r="BT2047" t="str">
            <v>Ópályi</v>
          </cell>
        </row>
        <row r="2048">
          <cell r="BT2048" t="str">
            <v>Ópusztaszer</v>
          </cell>
        </row>
        <row r="2049">
          <cell r="BT2049" t="str">
            <v>Orbányosfa</v>
          </cell>
        </row>
        <row r="2050">
          <cell r="BT2050" t="str">
            <v>Orci</v>
          </cell>
        </row>
        <row r="2051">
          <cell r="BT2051" t="str">
            <v>Ordacsehi</v>
          </cell>
        </row>
        <row r="2052">
          <cell r="BT2052" t="str">
            <v>Ordas</v>
          </cell>
        </row>
        <row r="2053">
          <cell r="BT2053" t="str">
            <v>Orfalu</v>
          </cell>
        </row>
        <row r="2054">
          <cell r="BT2054" t="str">
            <v>Orfű</v>
          </cell>
        </row>
        <row r="2055">
          <cell r="BT2055" t="str">
            <v>Orgovány</v>
          </cell>
        </row>
        <row r="2056">
          <cell r="BT2056" t="str">
            <v>Ormándlak</v>
          </cell>
        </row>
        <row r="2057">
          <cell r="BT2057" t="str">
            <v>Ormosbánya</v>
          </cell>
        </row>
        <row r="2058">
          <cell r="BT2058" t="str">
            <v>Orosháza</v>
          </cell>
        </row>
        <row r="2059">
          <cell r="BT2059" t="str">
            <v>Oroszi</v>
          </cell>
        </row>
        <row r="2060">
          <cell r="BT2060" t="str">
            <v>Oroszlány</v>
          </cell>
        </row>
        <row r="2061">
          <cell r="BT2061" t="str">
            <v>Oroszló</v>
          </cell>
        </row>
        <row r="2062">
          <cell r="BT2062" t="str">
            <v>Orosztony</v>
          </cell>
        </row>
        <row r="2063">
          <cell r="BT2063" t="str">
            <v>Ortaháza</v>
          </cell>
        </row>
        <row r="2064">
          <cell r="BT2064" t="str">
            <v>Osli</v>
          </cell>
        </row>
        <row r="2065">
          <cell r="BT2065" t="str">
            <v>Ostffyasszonyfa</v>
          </cell>
        </row>
        <row r="2066">
          <cell r="BT2066" t="str">
            <v>Ostoros</v>
          </cell>
        </row>
        <row r="2067">
          <cell r="BT2067" t="str">
            <v>Oszkó</v>
          </cell>
        </row>
        <row r="2068">
          <cell r="BT2068" t="str">
            <v>Oszlár</v>
          </cell>
        </row>
        <row r="2069">
          <cell r="BT2069" t="str">
            <v>Osztopán</v>
          </cell>
        </row>
        <row r="2070">
          <cell r="BT2070" t="str">
            <v>Ózd</v>
          </cell>
        </row>
        <row r="2071">
          <cell r="BT2071" t="str">
            <v>Ózdfalu</v>
          </cell>
        </row>
        <row r="2072">
          <cell r="BT2072" t="str">
            <v>Ozmánbük</v>
          </cell>
        </row>
        <row r="2073">
          <cell r="BT2073" t="str">
            <v>Ozora</v>
          </cell>
        </row>
        <row r="2074">
          <cell r="BT2074" t="str">
            <v>Öcs</v>
          </cell>
        </row>
        <row r="2075">
          <cell r="BT2075" t="str">
            <v>Őcsény</v>
          </cell>
        </row>
        <row r="2076">
          <cell r="BT2076" t="str">
            <v>Öcsöd</v>
          </cell>
        </row>
        <row r="2077">
          <cell r="BT2077" t="str">
            <v>Ököritófülpös</v>
          </cell>
        </row>
        <row r="2078">
          <cell r="BT2078" t="str">
            <v>Ölbő</v>
          </cell>
        </row>
        <row r="2079">
          <cell r="BT2079" t="str">
            <v>Ömböly</v>
          </cell>
        </row>
        <row r="2080">
          <cell r="BT2080" t="str">
            <v>Őr</v>
          </cell>
        </row>
        <row r="2081">
          <cell r="BT2081" t="str">
            <v>Őrbottyán</v>
          </cell>
        </row>
        <row r="2082">
          <cell r="BT2082" t="str">
            <v>Öregcsertő</v>
          </cell>
        </row>
        <row r="2083">
          <cell r="BT2083" t="str">
            <v>Öreglak</v>
          </cell>
        </row>
        <row r="2084">
          <cell r="BT2084" t="str">
            <v>Őrhalom</v>
          </cell>
        </row>
        <row r="2085">
          <cell r="BT2085" t="str">
            <v>Őrimagyarósd</v>
          </cell>
        </row>
        <row r="2086">
          <cell r="BT2086" t="str">
            <v>Őriszentpéter</v>
          </cell>
        </row>
        <row r="2087">
          <cell r="BT2087" t="str">
            <v>Örkény</v>
          </cell>
        </row>
        <row r="2088">
          <cell r="BT2088" t="str">
            <v>Örményes</v>
          </cell>
        </row>
        <row r="2089">
          <cell r="BT2089" t="str">
            <v>Örménykút</v>
          </cell>
        </row>
        <row r="2090">
          <cell r="BT2090" t="str">
            <v>Őrtilos</v>
          </cell>
        </row>
        <row r="2091">
          <cell r="BT2091" t="str">
            <v>Örvényes</v>
          </cell>
        </row>
        <row r="2092">
          <cell r="BT2092" t="str">
            <v>Ősagárd</v>
          </cell>
        </row>
        <row r="2093">
          <cell r="BT2093" t="str">
            <v>Ősi</v>
          </cell>
        </row>
        <row r="2094">
          <cell r="BT2094" t="str">
            <v>Öskü</v>
          </cell>
        </row>
        <row r="2095">
          <cell r="BT2095" t="str">
            <v>Öttevény</v>
          </cell>
        </row>
        <row r="2096">
          <cell r="BT2096" t="str">
            <v>Öttömös</v>
          </cell>
        </row>
        <row r="2097">
          <cell r="BT2097" t="str">
            <v>Ötvöskónyi</v>
          </cell>
        </row>
        <row r="2098">
          <cell r="BT2098" t="str">
            <v>Pácin</v>
          </cell>
        </row>
        <row r="2099">
          <cell r="BT2099" t="str">
            <v>Pacsa</v>
          </cell>
        </row>
        <row r="2100">
          <cell r="BT2100" t="str">
            <v>Pácsony</v>
          </cell>
        </row>
        <row r="2101">
          <cell r="BT2101" t="str">
            <v>Padár</v>
          </cell>
        </row>
        <row r="2102">
          <cell r="BT2102" t="str">
            <v>Páhi</v>
          </cell>
        </row>
        <row r="2103">
          <cell r="BT2103" t="str">
            <v>Páka</v>
          </cell>
        </row>
        <row r="2104">
          <cell r="BT2104" t="str">
            <v>Pakod</v>
          </cell>
        </row>
        <row r="2105">
          <cell r="BT2105" t="str">
            <v>Pákozd</v>
          </cell>
        </row>
        <row r="2106">
          <cell r="BT2106" t="str">
            <v>Paks</v>
          </cell>
        </row>
        <row r="2107">
          <cell r="BT2107" t="str">
            <v>Palé</v>
          </cell>
        </row>
        <row r="2108">
          <cell r="BT2108" t="str">
            <v>Pálfa</v>
          </cell>
        </row>
        <row r="2109">
          <cell r="BT2109" t="str">
            <v>Pálfiszeg</v>
          </cell>
        </row>
        <row r="2110">
          <cell r="BT2110" t="str">
            <v>Pálháza</v>
          </cell>
        </row>
        <row r="2111">
          <cell r="BT2111" t="str">
            <v>Páli</v>
          </cell>
        </row>
        <row r="2112">
          <cell r="BT2112" t="str">
            <v>Palkonya</v>
          </cell>
        </row>
        <row r="2113">
          <cell r="BT2113" t="str">
            <v>Pálmajor</v>
          </cell>
        </row>
        <row r="2114">
          <cell r="BT2114" t="str">
            <v>Pálmonostora</v>
          </cell>
        </row>
        <row r="2115">
          <cell r="BT2115" t="str">
            <v>Pálosvörösmart</v>
          </cell>
        </row>
        <row r="2116">
          <cell r="BT2116" t="str">
            <v>Palotabozsok</v>
          </cell>
        </row>
        <row r="2117">
          <cell r="BT2117" t="str">
            <v>Palotás</v>
          </cell>
        </row>
        <row r="2118">
          <cell r="BT2118" t="str">
            <v>Paloznak</v>
          </cell>
        </row>
        <row r="2119">
          <cell r="BT2119" t="str">
            <v>Pamlény</v>
          </cell>
        </row>
        <row r="2120">
          <cell r="BT2120" t="str">
            <v>Pamuk</v>
          </cell>
        </row>
        <row r="2121">
          <cell r="BT2121" t="str">
            <v>Pánd</v>
          </cell>
        </row>
        <row r="2122">
          <cell r="BT2122" t="str">
            <v>Pankasz</v>
          </cell>
        </row>
        <row r="2123">
          <cell r="BT2123" t="str">
            <v>Pannonhalma</v>
          </cell>
        </row>
        <row r="2124">
          <cell r="BT2124" t="str">
            <v>Pányok</v>
          </cell>
        </row>
        <row r="2125">
          <cell r="BT2125" t="str">
            <v>Panyola</v>
          </cell>
        </row>
        <row r="2126">
          <cell r="BT2126" t="str">
            <v>Pap</v>
          </cell>
        </row>
        <row r="2127">
          <cell r="BT2127" t="str">
            <v>Pápa</v>
          </cell>
        </row>
        <row r="2128">
          <cell r="BT2128" t="str">
            <v>Pápadereske</v>
          </cell>
        </row>
        <row r="2129">
          <cell r="BT2129" t="str">
            <v>Pápakovácsi</v>
          </cell>
        </row>
        <row r="2130">
          <cell r="BT2130" t="str">
            <v>Pápasalamon</v>
          </cell>
        </row>
        <row r="2131">
          <cell r="BT2131" t="str">
            <v>Pápateszér</v>
          </cell>
        </row>
        <row r="2132">
          <cell r="BT2132" t="str">
            <v>Papkeszi</v>
          </cell>
        </row>
        <row r="2133">
          <cell r="BT2133" t="str">
            <v>Pápoc</v>
          </cell>
        </row>
        <row r="2134">
          <cell r="BT2134" t="str">
            <v>Papos</v>
          </cell>
        </row>
        <row r="2135">
          <cell r="BT2135" t="str">
            <v>Páprád</v>
          </cell>
        </row>
        <row r="2136">
          <cell r="BT2136" t="str">
            <v>Parád</v>
          </cell>
        </row>
        <row r="2137">
          <cell r="BT2137" t="str">
            <v>Parádsasvár</v>
          </cell>
        </row>
        <row r="2138">
          <cell r="BT2138" t="str">
            <v>Parasznya</v>
          </cell>
        </row>
        <row r="2139">
          <cell r="BT2139" t="str">
            <v>Pári</v>
          </cell>
        </row>
        <row r="2140">
          <cell r="BT2140" t="str">
            <v>Paszab</v>
          </cell>
        </row>
        <row r="2141">
          <cell r="BT2141" t="str">
            <v>Pásztó</v>
          </cell>
        </row>
        <row r="2142">
          <cell r="BT2142" t="str">
            <v>Pásztori</v>
          </cell>
        </row>
        <row r="2143">
          <cell r="BT2143" t="str">
            <v>Pat</v>
          </cell>
        </row>
        <row r="2144">
          <cell r="BT2144" t="str">
            <v>Patak</v>
          </cell>
        </row>
        <row r="2145">
          <cell r="BT2145" t="str">
            <v>Patalom</v>
          </cell>
        </row>
        <row r="2146">
          <cell r="BT2146" t="str">
            <v>Patapoklosi</v>
          </cell>
        </row>
        <row r="2147">
          <cell r="BT2147" t="str">
            <v>Patca</v>
          </cell>
        </row>
        <row r="2148">
          <cell r="BT2148" t="str">
            <v>Pátka</v>
          </cell>
        </row>
        <row r="2149">
          <cell r="BT2149" t="str">
            <v>Patosfa</v>
          </cell>
        </row>
        <row r="2150">
          <cell r="BT2150" t="str">
            <v>Pátroha</v>
          </cell>
        </row>
        <row r="2151">
          <cell r="BT2151" t="str">
            <v>Patvarc</v>
          </cell>
        </row>
        <row r="2152">
          <cell r="BT2152" t="str">
            <v>Páty</v>
          </cell>
        </row>
        <row r="2153">
          <cell r="BT2153" t="str">
            <v>Pátyod</v>
          </cell>
        </row>
        <row r="2154">
          <cell r="BT2154" t="str">
            <v>Pázmánd</v>
          </cell>
        </row>
        <row r="2155">
          <cell r="BT2155" t="str">
            <v>Pázmándfalu</v>
          </cell>
        </row>
        <row r="2156">
          <cell r="BT2156" t="str">
            <v>Pécel</v>
          </cell>
        </row>
        <row r="2157">
          <cell r="BT2157" t="str">
            <v>Pecöl</v>
          </cell>
        </row>
        <row r="2158">
          <cell r="BT2158" t="str">
            <v>Pécs</v>
          </cell>
        </row>
        <row r="2159">
          <cell r="BT2159" t="str">
            <v>Pécsbagota</v>
          </cell>
        </row>
        <row r="2160">
          <cell r="BT2160" t="str">
            <v>Pécsdevecser</v>
          </cell>
        </row>
        <row r="2161">
          <cell r="BT2161" t="str">
            <v>Pécsely</v>
          </cell>
        </row>
        <row r="2162">
          <cell r="BT2162" t="str">
            <v>Pécsudvard</v>
          </cell>
        </row>
        <row r="2163">
          <cell r="BT2163" t="str">
            <v>Pécsvárad</v>
          </cell>
        </row>
        <row r="2164">
          <cell r="BT2164" t="str">
            <v>Pellérd</v>
          </cell>
        </row>
        <row r="2165">
          <cell r="BT2165" t="str">
            <v>Pély</v>
          </cell>
        </row>
        <row r="2166">
          <cell r="BT2166" t="str">
            <v>Penc</v>
          </cell>
        </row>
        <row r="2167">
          <cell r="BT2167" t="str">
            <v>Penészlek</v>
          </cell>
        </row>
        <row r="2168">
          <cell r="BT2168" t="str">
            <v>Pénzesgyőr</v>
          </cell>
        </row>
        <row r="2169">
          <cell r="BT2169" t="str">
            <v>Penyige</v>
          </cell>
        </row>
        <row r="2170">
          <cell r="BT2170" t="str">
            <v>Pér</v>
          </cell>
        </row>
        <row r="2171">
          <cell r="BT2171" t="str">
            <v>Perbál</v>
          </cell>
        </row>
        <row r="2172">
          <cell r="BT2172" t="str">
            <v>Pere</v>
          </cell>
        </row>
        <row r="2173">
          <cell r="BT2173" t="str">
            <v>Perecse</v>
          </cell>
        </row>
        <row r="2174">
          <cell r="BT2174" t="str">
            <v>Pereked</v>
          </cell>
        </row>
        <row r="2175">
          <cell r="BT2175" t="str">
            <v>Perenye</v>
          </cell>
        </row>
        <row r="2176">
          <cell r="BT2176" t="str">
            <v>Peresznye</v>
          </cell>
        </row>
        <row r="2177">
          <cell r="BT2177" t="str">
            <v>Pereszteg</v>
          </cell>
        </row>
        <row r="2178">
          <cell r="BT2178" t="str">
            <v>Perkáta</v>
          </cell>
        </row>
        <row r="2179">
          <cell r="BT2179" t="str">
            <v>Perkupa</v>
          </cell>
        </row>
        <row r="2180">
          <cell r="BT2180" t="str">
            <v>Perőcsény</v>
          </cell>
        </row>
        <row r="2181">
          <cell r="BT2181" t="str">
            <v>Peterd</v>
          </cell>
        </row>
        <row r="2182">
          <cell r="BT2182" t="str">
            <v>Péterhida</v>
          </cell>
        </row>
        <row r="2183">
          <cell r="BT2183" t="str">
            <v>Péteri</v>
          </cell>
        </row>
        <row r="2184">
          <cell r="BT2184" t="str">
            <v>Pétervására</v>
          </cell>
        </row>
        <row r="2185">
          <cell r="BT2185" t="str">
            <v>Pétfürdő</v>
          </cell>
        </row>
        <row r="2186">
          <cell r="BT2186" t="str">
            <v>Pethőhenye</v>
          </cell>
        </row>
        <row r="2187">
          <cell r="BT2187" t="str">
            <v>Petneháza</v>
          </cell>
        </row>
        <row r="2188">
          <cell r="BT2188" t="str">
            <v>Petőfibánya</v>
          </cell>
        </row>
        <row r="2189">
          <cell r="BT2189" t="str">
            <v>Petőfiszállás</v>
          </cell>
        </row>
        <row r="2190">
          <cell r="BT2190" t="str">
            <v>Petőháza</v>
          </cell>
        </row>
        <row r="2191">
          <cell r="BT2191" t="str">
            <v>Petőmihályfa</v>
          </cell>
        </row>
        <row r="2192">
          <cell r="BT2192" t="str">
            <v>Petrikeresztúr</v>
          </cell>
        </row>
        <row r="2193">
          <cell r="BT2193" t="str">
            <v>Petrivente</v>
          </cell>
        </row>
        <row r="2194">
          <cell r="BT2194" t="str">
            <v>Pettend</v>
          </cell>
        </row>
        <row r="2195">
          <cell r="BT2195" t="str">
            <v>Piliny</v>
          </cell>
        </row>
        <row r="2196">
          <cell r="BT2196" t="str">
            <v>Pilis</v>
          </cell>
        </row>
        <row r="2197">
          <cell r="BT2197" t="str">
            <v>Pilisborosjenő</v>
          </cell>
        </row>
        <row r="2198">
          <cell r="BT2198" t="str">
            <v>Piliscsaba</v>
          </cell>
        </row>
        <row r="2199">
          <cell r="BT2199" t="str">
            <v>Piliscsév</v>
          </cell>
        </row>
        <row r="2200">
          <cell r="BT2200" t="str">
            <v>Pilisjászfalu</v>
          </cell>
        </row>
        <row r="2201">
          <cell r="BT2201" t="str">
            <v>Pilismarót</v>
          </cell>
        </row>
        <row r="2202">
          <cell r="BT2202" t="str">
            <v>Pilisszántó</v>
          </cell>
        </row>
        <row r="2203">
          <cell r="BT2203" t="str">
            <v>Pilisszentiván</v>
          </cell>
        </row>
        <row r="2204">
          <cell r="BT2204" t="str">
            <v>Pilisszentkereszt</v>
          </cell>
        </row>
        <row r="2205">
          <cell r="BT2205" t="str">
            <v>Pilisszentlászló</v>
          </cell>
        </row>
        <row r="2206">
          <cell r="BT2206" t="str">
            <v>Pilisvörösvár</v>
          </cell>
        </row>
        <row r="2207">
          <cell r="BT2207" t="str">
            <v>Pincehely</v>
          </cell>
        </row>
        <row r="2208">
          <cell r="BT2208" t="str">
            <v>Pinkamindszent</v>
          </cell>
        </row>
        <row r="2209">
          <cell r="BT2209" t="str">
            <v>Pinnye</v>
          </cell>
        </row>
        <row r="2210">
          <cell r="BT2210" t="str">
            <v>Piricse</v>
          </cell>
        </row>
        <row r="2211">
          <cell r="BT2211" t="str">
            <v>Pirtó</v>
          </cell>
        </row>
        <row r="2212">
          <cell r="BT2212" t="str">
            <v>Piskó</v>
          </cell>
        </row>
        <row r="2213">
          <cell r="BT2213" t="str">
            <v>Pitvaros</v>
          </cell>
        </row>
        <row r="2214">
          <cell r="BT2214" t="str">
            <v>Pócsa</v>
          </cell>
        </row>
        <row r="2215">
          <cell r="BT2215" t="str">
            <v>Pocsaj</v>
          </cell>
        </row>
        <row r="2216">
          <cell r="BT2216" t="str">
            <v>Pócsmegyer</v>
          </cell>
        </row>
        <row r="2217">
          <cell r="BT2217" t="str">
            <v>Pócspetri</v>
          </cell>
        </row>
        <row r="2218">
          <cell r="BT2218" t="str">
            <v>Pogány</v>
          </cell>
        </row>
        <row r="2219">
          <cell r="BT2219" t="str">
            <v>Pogányszentpéter</v>
          </cell>
        </row>
        <row r="2220">
          <cell r="BT2220" t="str">
            <v>Pókaszepetk</v>
          </cell>
        </row>
        <row r="2221">
          <cell r="BT2221" t="str">
            <v>Polány</v>
          </cell>
        </row>
        <row r="2222">
          <cell r="BT2222" t="str">
            <v>Polgár</v>
          </cell>
        </row>
        <row r="2223">
          <cell r="BT2223" t="str">
            <v>Polgárdi</v>
          </cell>
        </row>
        <row r="2224">
          <cell r="BT2224" t="str">
            <v>Pomáz</v>
          </cell>
        </row>
        <row r="2225">
          <cell r="BT2225" t="str">
            <v>Porcsalma</v>
          </cell>
        </row>
        <row r="2226">
          <cell r="BT2226" t="str">
            <v>Pornóapáti</v>
          </cell>
        </row>
        <row r="2227">
          <cell r="BT2227" t="str">
            <v>Poroszló</v>
          </cell>
        </row>
        <row r="2228">
          <cell r="BT2228" t="str">
            <v>Porpác</v>
          </cell>
        </row>
        <row r="2229">
          <cell r="BT2229" t="str">
            <v>Porrog</v>
          </cell>
        </row>
        <row r="2230">
          <cell r="BT2230" t="str">
            <v>Porrogszentkirály</v>
          </cell>
        </row>
        <row r="2231">
          <cell r="BT2231" t="str">
            <v>Porrogszentpál</v>
          </cell>
        </row>
        <row r="2232">
          <cell r="BT2232" t="str">
            <v>Pórszombat</v>
          </cell>
        </row>
        <row r="2233">
          <cell r="BT2233" t="str">
            <v>Porva</v>
          </cell>
        </row>
        <row r="2234">
          <cell r="BT2234" t="str">
            <v>Pósfa</v>
          </cell>
        </row>
        <row r="2235">
          <cell r="BT2235" t="str">
            <v>Potony</v>
          </cell>
        </row>
        <row r="2236">
          <cell r="BT2236" t="str">
            <v>Potyond</v>
          </cell>
        </row>
        <row r="2237">
          <cell r="BT2237" t="str">
            <v>Pölöske</v>
          </cell>
        </row>
        <row r="2238">
          <cell r="BT2238" t="str">
            <v>Pölöskefő</v>
          </cell>
        </row>
        <row r="2239">
          <cell r="BT2239" t="str">
            <v>Pörböly</v>
          </cell>
        </row>
        <row r="2240">
          <cell r="BT2240" t="str">
            <v>Pördefölde</v>
          </cell>
        </row>
        <row r="2241">
          <cell r="BT2241" t="str">
            <v>Pötréte</v>
          </cell>
        </row>
        <row r="2242">
          <cell r="BT2242" t="str">
            <v>Prügy</v>
          </cell>
        </row>
        <row r="2243">
          <cell r="BT2243" t="str">
            <v>Pula</v>
          </cell>
        </row>
        <row r="2244">
          <cell r="BT2244" t="str">
            <v>Pusztaapáti</v>
          </cell>
        </row>
        <row r="2245">
          <cell r="BT2245" t="str">
            <v>Pusztaberki</v>
          </cell>
        </row>
        <row r="2246">
          <cell r="BT2246" t="str">
            <v>Pusztacsalád</v>
          </cell>
        </row>
        <row r="2247">
          <cell r="BT2247" t="str">
            <v>Pusztacsó</v>
          </cell>
        </row>
        <row r="2248">
          <cell r="BT2248" t="str">
            <v>Pusztadobos</v>
          </cell>
        </row>
        <row r="2249">
          <cell r="BT2249" t="str">
            <v>Pusztaederics</v>
          </cell>
        </row>
        <row r="2250">
          <cell r="BT2250" t="str">
            <v>Pusztafalu</v>
          </cell>
        </row>
        <row r="2251">
          <cell r="BT2251" t="str">
            <v>Pusztaföldvár</v>
          </cell>
        </row>
        <row r="2252">
          <cell r="BT2252" t="str">
            <v>Pusztahencse</v>
          </cell>
        </row>
        <row r="2253">
          <cell r="BT2253" t="str">
            <v>Pusztakovácsi</v>
          </cell>
        </row>
        <row r="2254">
          <cell r="BT2254" t="str">
            <v>Pusztamagyaród</v>
          </cell>
        </row>
        <row r="2255">
          <cell r="BT2255" t="str">
            <v>Pusztamérges</v>
          </cell>
        </row>
        <row r="2256">
          <cell r="BT2256" t="str">
            <v>Pusztamiske</v>
          </cell>
        </row>
        <row r="2257">
          <cell r="BT2257" t="str">
            <v>Pusztamonostor</v>
          </cell>
        </row>
        <row r="2258">
          <cell r="BT2258" t="str">
            <v>Pusztaottlaka</v>
          </cell>
        </row>
        <row r="2259">
          <cell r="BT2259" t="str">
            <v>Pusztaradvány</v>
          </cell>
        </row>
        <row r="2260">
          <cell r="BT2260" t="str">
            <v>Pusztaszabolcs</v>
          </cell>
        </row>
        <row r="2261">
          <cell r="BT2261" t="str">
            <v>Pusztaszemes</v>
          </cell>
        </row>
        <row r="2262">
          <cell r="BT2262" t="str">
            <v>Pusztaszentlászló</v>
          </cell>
        </row>
        <row r="2263">
          <cell r="BT2263" t="str">
            <v>Pusztaszer</v>
          </cell>
        </row>
        <row r="2264">
          <cell r="BT2264" t="str">
            <v>Pusztavacs</v>
          </cell>
        </row>
        <row r="2265">
          <cell r="BT2265" t="str">
            <v>Pusztavám</v>
          </cell>
        </row>
        <row r="2266">
          <cell r="BT2266" t="str">
            <v>Pusztazámor</v>
          </cell>
        </row>
        <row r="2267">
          <cell r="BT2267" t="str">
            <v>Putnok</v>
          </cell>
        </row>
        <row r="2268">
          <cell r="BT2268" t="str">
            <v>Püski</v>
          </cell>
        </row>
        <row r="2269">
          <cell r="BT2269" t="str">
            <v>Püspökhatvan</v>
          </cell>
        </row>
        <row r="2270">
          <cell r="BT2270" t="str">
            <v>Püspökladány</v>
          </cell>
        </row>
        <row r="2271">
          <cell r="BT2271" t="str">
            <v>Püspökmolnári</v>
          </cell>
        </row>
        <row r="2272">
          <cell r="BT2272" t="str">
            <v>Püspökszilágy</v>
          </cell>
        </row>
        <row r="2273">
          <cell r="BT2273" t="str">
            <v>Rábacsanak</v>
          </cell>
        </row>
        <row r="2274">
          <cell r="BT2274" t="str">
            <v>Rábacsécsény</v>
          </cell>
        </row>
        <row r="2275">
          <cell r="BT2275" t="str">
            <v>Rábagyarmat</v>
          </cell>
        </row>
        <row r="2276">
          <cell r="BT2276" t="str">
            <v>Rábahídvég</v>
          </cell>
        </row>
        <row r="2277">
          <cell r="BT2277" t="str">
            <v>Rábakecöl</v>
          </cell>
        </row>
        <row r="2278">
          <cell r="BT2278" t="str">
            <v>Rábapatona</v>
          </cell>
        </row>
        <row r="2279">
          <cell r="BT2279" t="str">
            <v>Rábapaty</v>
          </cell>
        </row>
        <row r="2280">
          <cell r="BT2280" t="str">
            <v>Rábapordány</v>
          </cell>
        </row>
        <row r="2281">
          <cell r="BT2281" t="str">
            <v>Rábasebes</v>
          </cell>
        </row>
        <row r="2282">
          <cell r="BT2282" t="str">
            <v>Rábaszentandrás</v>
          </cell>
        </row>
        <row r="2283">
          <cell r="BT2283" t="str">
            <v>Rábaszentmihály</v>
          </cell>
        </row>
        <row r="2284">
          <cell r="BT2284" t="str">
            <v>Rábaszentmiklós</v>
          </cell>
        </row>
        <row r="2285">
          <cell r="BT2285" t="str">
            <v>Rábatamási</v>
          </cell>
        </row>
        <row r="2286">
          <cell r="BT2286" t="str">
            <v>Rábatöttös</v>
          </cell>
        </row>
        <row r="2287">
          <cell r="BT2287" t="str">
            <v>Rábcakapi</v>
          </cell>
        </row>
        <row r="2288">
          <cell r="BT2288" t="str">
            <v>Rácalmás</v>
          </cell>
        </row>
        <row r="2289">
          <cell r="BT2289" t="str">
            <v>Ráckeresztúr</v>
          </cell>
        </row>
        <row r="2290">
          <cell r="BT2290" t="str">
            <v>Ráckeve</v>
          </cell>
        </row>
        <row r="2291">
          <cell r="BT2291" t="str">
            <v>Rád</v>
          </cell>
        </row>
        <row r="2292">
          <cell r="BT2292" t="str">
            <v>Rádfalva</v>
          </cell>
        </row>
        <row r="2293">
          <cell r="BT2293" t="str">
            <v>Rádóckölked</v>
          </cell>
        </row>
        <row r="2294">
          <cell r="BT2294" t="str">
            <v>Radostyán</v>
          </cell>
        </row>
        <row r="2295">
          <cell r="BT2295" t="str">
            <v>Ragály</v>
          </cell>
        </row>
        <row r="2296">
          <cell r="BT2296" t="str">
            <v>Rajka</v>
          </cell>
        </row>
        <row r="2297">
          <cell r="BT2297" t="str">
            <v>Rakaca</v>
          </cell>
        </row>
        <row r="2298">
          <cell r="BT2298" t="str">
            <v>Rakacaszend</v>
          </cell>
        </row>
        <row r="2299">
          <cell r="BT2299" t="str">
            <v>Rakamaz</v>
          </cell>
        </row>
        <row r="2300">
          <cell r="BT2300" t="str">
            <v>Rákóczibánya</v>
          </cell>
        </row>
        <row r="2301">
          <cell r="BT2301" t="str">
            <v>Rákóczifalva</v>
          </cell>
        </row>
        <row r="2302">
          <cell r="BT2302" t="str">
            <v>Rákócziújfalu</v>
          </cell>
        </row>
        <row r="2303">
          <cell r="BT2303" t="str">
            <v>Ráksi</v>
          </cell>
        </row>
        <row r="2304">
          <cell r="BT2304" t="str">
            <v>Ramocsa</v>
          </cell>
        </row>
        <row r="2305">
          <cell r="BT2305" t="str">
            <v>Ramocsaháza</v>
          </cell>
        </row>
        <row r="2306">
          <cell r="BT2306" t="str">
            <v>Rápolt</v>
          </cell>
        </row>
        <row r="2307">
          <cell r="BT2307" t="str">
            <v>Raposka</v>
          </cell>
        </row>
        <row r="2308">
          <cell r="BT2308" t="str">
            <v>Rásonysápberencs</v>
          </cell>
        </row>
        <row r="2309">
          <cell r="BT2309" t="str">
            <v>Rátka</v>
          </cell>
        </row>
        <row r="2310">
          <cell r="BT2310" t="str">
            <v>Rátót</v>
          </cell>
        </row>
        <row r="2311">
          <cell r="BT2311" t="str">
            <v>Ravazd</v>
          </cell>
        </row>
        <row r="2312">
          <cell r="BT2312" t="str">
            <v>Recsk</v>
          </cell>
        </row>
        <row r="2313">
          <cell r="BT2313" t="str">
            <v>Réde</v>
          </cell>
        </row>
        <row r="2314">
          <cell r="BT2314" t="str">
            <v>Rédics</v>
          </cell>
        </row>
        <row r="2315">
          <cell r="BT2315" t="str">
            <v>Regéc</v>
          </cell>
        </row>
        <row r="2316">
          <cell r="BT2316" t="str">
            <v>Regenye</v>
          </cell>
        </row>
        <row r="2317">
          <cell r="BT2317" t="str">
            <v>Regöly</v>
          </cell>
        </row>
        <row r="2318">
          <cell r="BT2318" t="str">
            <v>Rém</v>
          </cell>
        </row>
        <row r="2319">
          <cell r="BT2319" t="str">
            <v>Remeteszőlős</v>
          </cell>
        </row>
        <row r="2320">
          <cell r="BT2320" t="str">
            <v>Répáshuta</v>
          </cell>
        </row>
        <row r="2321">
          <cell r="BT2321" t="str">
            <v>Répcelak</v>
          </cell>
        </row>
        <row r="2322">
          <cell r="BT2322" t="str">
            <v>Répceszemere</v>
          </cell>
        </row>
        <row r="2323">
          <cell r="BT2323" t="str">
            <v>Répceszentgyörgy</v>
          </cell>
        </row>
        <row r="2324">
          <cell r="BT2324" t="str">
            <v>Répcevis</v>
          </cell>
        </row>
        <row r="2325">
          <cell r="BT2325" t="str">
            <v>Resznek</v>
          </cell>
        </row>
        <row r="2326">
          <cell r="BT2326" t="str">
            <v>Rétalap</v>
          </cell>
        </row>
        <row r="2327">
          <cell r="BT2327" t="str">
            <v>Rétközberencs</v>
          </cell>
        </row>
        <row r="2328">
          <cell r="BT2328" t="str">
            <v>Rétság</v>
          </cell>
        </row>
        <row r="2329">
          <cell r="BT2329" t="str">
            <v>Révfülöp</v>
          </cell>
        </row>
        <row r="2330">
          <cell r="BT2330" t="str">
            <v>Révleányvár</v>
          </cell>
        </row>
        <row r="2331">
          <cell r="BT2331" t="str">
            <v>Rezi</v>
          </cell>
        </row>
        <row r="2332">
          <cell r="BT2332" t="str">
            <v>Ricse</v>
          </cell>
        </row>
        <row r="2333">
          <cell r="BT2333" t="str">
            <v>Rigács</v>
          </cell>
        </row>
        <row r="2334">
          <cell r="BT2334" t="str">
            <v>Rigyác</v>
          </cell>
        </row>
        <row r="2335">
          <cell r="BT2335" t="str">
            <v>Rimóc</v>
          </cell>
        </row>
        <row r="2336">
          <cell r="BT2336" t="str">
            <v>Rinyabesenyő</v>
          </cell>
        </row>
        <row r="2337">
          <cell r="BT2337" t="str">
            <v>Rinyakovácsi</v>
          </cell>
        </row>
        <row r="2338">
          <cell r="BT2338" t="str">
            <v>Rinyaszentkirály</v>
          </cell>
        </row>
        <row r="2339">
          <cell r="BT2339" t="str">
            <v>Rinyaújlak</v>
          </cell>
        </row>
        <row r="2340">
          <cell r="BT2340" t="str">
            <v>Rinyaújnép</v>
          </cell>
        </row>
        <row r="2341">
          <cell r="BT2341" t="str">
            <v>Rohod</v>
          </cell>
        </row>
        <row r="2342">
          <cell r="BT2342" t="str">
            <v>Románd</v>
          </cell>
        </row>
        <row r="2343">
          <cell r="BT2343" t="str">
            <v>Romhány</v>
          </cell>
        </row>
        <row r="2344">
          <cell r="BT2344" t="str">
            <v>Romonya</v>
          </cell>
        </row>
        <row r="2345">
          <cell r="BT2345" t="str">
            <v>Rózsafa</v>
          </cell>
        </row>
        <row r="2346">
          <cell r="BT2346" t="str">
            <v>Rozsály</v>
          </cell>
        </row>
        <row r="2347">
          <cell r="BT2347" t="str">
            <v>Rózsaszentmárton</v>
          </cell>
        </row>
        <row r="2348">
          <cell r="BT2348" t="str">
            <v>Röjtökmuzsaj</v>
          </cell>
        </row>
        <row r="2349">
          <cell r="BT2349" t="str">
            <v>Rönök</v>
          </cell>
        </row>
        <row r="2350">
          <cell r="BT2350" t="str">
            <v>Röszke</v>
          </cell>
        </row>
        <row r="2351">
          <cell r="BT2351" t="str">
            <v>Rudabánya</v>
          </cell>
        </row>
        <row r="2352">
          <cell r="BT2352" t="str">
            <v>Rudolftelep</v>
          </cell>
        </row>
        <row r="2353">
          <cell r="BT2353" t="str">
            <v>Rum</v>
          </cell>
        </row>
        <row r="2354">
          <cell r="BT2354" t="str">
            <v>Ruzsa</v>
          </cell>
        </row>
        <row r="2355">
          <cell r="BT2355" t="str">
            <v>Ságújfalu</v>
          </cell>
        </row>
        <row r="2356">
          <cell r="BT2356" t="str">
            <v>Ságvár</v>
          </cell>
        </row>
        <row r="2357">
          <cell r="BT2357" t="str">
            <v>Sajóbábony</v>
          </cell>
        </row>
        <row r="2358">
          <cell r="BT2358" t="str">
            <v>Sajóecseg</v>
          </cell>
        </row>
        <row r="2359">
          <cell r="BT2359" t="str">
            <v>Sajógalgóc</v>
          </cell>
        </row>
        <row r="2360">
          <cell r="BT2360" t="str">
            <v>Sajóhídvég</v>
          </cell>
        </row>
        <row r="2361">
          <cell r="BT2361" t="str">
            <v>Sajóivánka</v>
          </cell>
        </row>
        <row r="2362">
          <cell r="BT2362" t="str">
            <v>Sajókápolna</v>
          </cell>
        </row>
        <row r="2363">
          <cell r="BT2363" t="str">
            <v>Sajókaza</v>
          </cell>
        </row>
        <row r="2364">
          <cell r="BT2364" t="str">
            <v>Sajókeresztúr</v>
          </cell>
        </row>
        <row r="2365">
          <cell r="BT2365" t="str">
            <v>Sajólád</v>
          </cell>
        </row>
        <row r="2366">
          <cell r="BT2366" t="str">
            <v>Sajólászlófalva</v>
          </cell>
        </row>
        <row r="2367">
          <cell r="BT2367" t="str">
            <v>Sajómercse</v>
          </cell>
        </row>
        <row r="2368">
          <cell r="BT2368" t="str">
            <v>Sajónémeti</v>
          </cell>
        </row>
        <row r="2369">
          <cell r="BT2369" t="str">
            <v>Sajóörös</v>
          </cell>
        </row>
        <row r="2370">
          <cell r="BT2370" t="str">
            <v>Sajópálfala</v>
          </cell>
        </row>
        <row r="2371">
          <cell r="BT2371" t="str">
            <v>Sajópetri</v>
          </cell>
        </row>
        <row r="2372">
          <cell r="BT2372" t="str">
            <v>Sajópüspöki</v>
          </cell>
        </row>
        <row r="2373">
          <cell r="BT2373" t="str">
            <v>Sajósenye</v>
          </cell>
        </row>
        <row r="2374">
          <cell r="BT2374" t="str">
            <v>Sajószentpéter</v>
          </cell>
        </row>
        <row r="2375">
          <cell r="BT2375" t="str">
            <v>Sajószöged</v>
          </cell>
        </row>
        <row r="2376">
          <cell r="BT2376" t="str">
            <v>Sajóvámos</v>
          </cell>
        </row>
        <row r="2377">
          <cell r="BT2377" t="str">
            <v>Sajóvelezd</v>
          </cell>
        </row>
        <row r="2378">
          <cell r="BT2378" t="str">
            <v>Sajtoskál</v>
          </cell>
        </row>
        <row r="2379">
          <cell r="BT2379" t="str">
            <v>Salföld</v>
          </cell>
        </row>
        <row r="2380">
          <cell r="BT2380" t="str">
            <v>Salgótarján</v>
          </cell>
        </row>
        <row r="2381">
          <cell r="BT2381" t="str">
            <v>Salköveskút</v>
          </cell>
        </row>
        <row r="2382">
          <cell r="BT2382" t="str">
            <v>Salomvár</v>
          </cell>
        </row>
        <row r="2383">
          <cell r="BT2383" t="str">
            <v>Sály</v>
          </cell>
        </row>
        <row r="2384">
          <cell r="BT2384" t="str">
            <v>Sámod</v>
          </cell>
        </row>
        <row r="2385">
          <cell r="BT2385" t="str">
            <v>Sámsonháza</v>
          </cell>
        </row>
        <row r="2386">
          <cell r="BT2386" t="str">
            <v>Sand</v>
          </cell>
        </row>
        <row r="2387">
          <cell r="BT2387" t="str">
            <v>Sándorfalva</v>
          </cell>
        </row>
        <row r="2388">
          <cell r="BT2388" t="str">
            <v>Sántos</v>
          </cell>
        </row>
        <row r="2389">
          <cell r="BT2389" t="str">
            <v>Sáp</v>
          </cell>
        </row>
        <row r="2390">
          <cell r="BT2390" t="str">
            <v>Sáránd</v>
          </cell>
        </row>
        <row r="2391">
          <cell r="BT2391" t="str">
            <v>Sárazsadány</v>
          </cell>
        </row>
        <row r="2392">
          <cell r="BT2392" t="str">
            <v>Sárbogárd</v>
          </cell>
        </row>
        <row r="2393">
          <cell r="BT2393" t="str">
            <v>Sáregres</v>
          </cell>
        </row>
        <row r="2394">
          <cell r="BT2394" t="str">
            <v>Sárfimizdó</v>
          </cell>
        </row>
        <row r="2395">
          <cell r="BT2395" t="str">
            <v>Sárhida</v>
          </cell>
        </row>
        <row r="2396">
          <cell r="BT2396" t="str">
            <v>Sárisáp</v>
          </cell>
        </row>
        <row r="2397">
          <cell r="BT2397" t="str">
            <v>Sarkad</v>
          </cell>
        </row>
        <row r="2398">
          <cell r="BT2398" t="str">
            <v>Sarkadkeresztúr</v>
          </cell>
        </row>
        <row r="2399">
          <cell r="BT2399" t="str">
            <v>Sárkeresztes</v>
          </cell>
        </row>
        <row r="2400">
          <cell r="BT2400" t="str">
            <v>Sárkeresztúr</v>
          </cell>
        </row>
        <row r="2401">
          <cell r="BT2401" t="str">
            <v>Sárkeszi</v>
          </cell>
        </row>
        <row r="2402">
          <cell r="BT2402" t="str">
            <v>Sármellék</v>
          </cell>
        </row>
        <row r="2403">
          <cell r="BT2403" t="str">
            <v>Sárok</v>
          </cell>
        </row>
        <row r="2404">
          <cell r="BT2404" t="str">
            <v>Sárosd</v>
          </cell>
        </row>
        <row r="2405">
          <cell r="BT2405" t="str">
            <v>Sárospatak</v>
          </cell>
        </row>
        <row r="2406">
          <cell r="BT2406" t="str">
            <v>Sárpilis</v>
          </cell>
        </row>
        <row r="2407">
          <cell r="BT2407" t="str">
            <v>Sárrétudvari</v>
          </cell>
        </row>
        <row r="2408">
          <cell r="BT2408" t="str">
            <v>Sarród</v>
          </cell>
        </row>
        <row r="2409">
          <cell r="BT2409" t="str">
            <v>Sárszentágota</v>
          </cell>
        </row>
        <row r="2410">
          <cell r="BT2410" t="str">
            <v>Sárszentlőrinc</v>
          </cell>
        </row>
        <row r="2411">
          <cell r="BT2411" t="str">
            <v>Sárszentmihály</v>
          </cell>
        </row>
        <row r="2412">
          <cell r="BT2412" t="str">
            <v>Sarud</v>
          </cell>
        </row>
        <row r="2413">
          <cell r="BT2413" t="str">
            <v>Sárvár</v>
          </cell>
        </row>
        <row r="2414">
          <cell r="BT2414" t="str">
            <v>Sásd</v>
          </cell>
        </row>
        <row r="2415">
          <cell r="BT2415" t="str">
            <v>Sáska</v>
          </cell>
        </row>
        <row r="2416">
          <cell r="BT2416" t="str">
            <v>Sáta</v>
          </cell>
        </row>
        <row r="2417">
          <cell r="BT2417" t="str">
            <v>Sátoraljaújhely</v>
          </cell>
        </row>
        <row r="2418">
          <cell r="BT2418" t="str">
            <v>Sátorhely</v>
          </cell>
        </row>
        <row r="2419">
          <cell r="BT2419" t="str">
            <v>Sávoly</v>
          </cell>
        </row>
        <row r="2420">
          <cell r="BT2420" t="str">
            <v>Sé</v>
          </cell>
        </row>
        <row r="2421">
          <cell r="BT2421" t="str">
            <v>Segesd</v>
          </cell>
        </row>
        <row r="2422">
          <cell r="BT2422" t="str">
            <v>Sellye</v>
          </cell>
        </row>
        <row r="2423">
          <cell r="BT2423" t="str">
            <v>Selyeb</v>
          </cell>
        </row>
        <row r="2424">
          <cell r="BT2424" t="str">
            <v>Semjén</v>
          </cell>
        </row>
        <row r="2425">
          <cell r="BT2425" t="str">
            <v>Semjénháza</v>
          </cell>
        </row>
        <row r="2426">
          <cell r="BT2426" t="str">
            <v>Sénye</v>
          </cell>
        </row>
        <row r="2427">
          <cell r="BT2427" t="str">
            <v>Sényő</v>
          </cell>
        </row>
        <row r="2428">
          <cell r="BT2428" t="str">
            <v>Seregélyes</v>
          </cell>
        </row>
        <row r="2429">
          <cell r="BT2429" t="str">
            <v>Serényfalva</v>
          </cell>
        </row>
        <row r="2430">
          <cell r="BT2430" t="str">
            <v>Sérsekszőlős</v>
          </cell>
        </row>
        <row r="2431">
          <cell r="BT2431" t="str">
            <v>Sikátor</v>
          </cell>
        </row>
        <row r="2432">
          <cell r="BT2432" t="str">
            <v>Siklós</v>
          </cell>
        </row>
        <row r="2433">
          <cell r="BT2433" t="str">
            <v>Siklósbodony</v>
          </cell>
        </row>
        <row r="2434">
          <cell r="BT2434" t="str">
            <v>Siklósnagyfalu</v>
          </cell>
        </row>
        <row r="2435">
          <cell r="BT2435" t="str">
            <v>Sima</v>
          </cell>
        </row>
        <row r="2436">
          <cell r="BT2436" t="str">
            <v>Simaság</v>
          </cell>
        </row>
        <row r="2437">
          <cell r="BT2437" t="str">
            <v>Simonfa</v>
          </cell>
        </row>
        <row r="2438">
          <cell r="BT2438" t="str">
            <v>Simontornya</v>
          </cell>
        </row>
        <row r="2439">
          <cell r="BT2439" t="str">
            <v>Sióagárd</v>
          </cell>
        </row>
        <row r="2440">
          <cell r="BT2440" t="str">
            <v>Siófok</v>
          </cell>
        </row>
        <row r="2441">
          <cell r="BT2441" t="str">
            <v>Siójut</v>
          </cell>
        </row>
        <row r="2442">
          <cell r="BT2442" t="str">
            <v>Sirok</v>
          </cell>
        </row>
        <row r="2443">
          <cell r="BT2443" t="str">
            <v>Sitke</v>
          </cell>
        </row>
        <row r="2444">
          <cell r="BT2444" t="str">
            <v>Sobor</v>
          </cell>
        </row>
        <row r="2445">
          <cell r="BT2445" t="str">
            <v>Sokorópátka</v>
          </cell>
        </row>
        <row r="2446">
          <cell r="BT2446" t="str">
            <v>Solt</v>
          </cell>
        </row>
        <row r="2447">
          <cell r="BT2447" t="str">
            <v>Soltszentimre</v>
          </cell>
        </row>
        <row r="2448">
          <cell r="BT2448" t="str">
            <v>Soltvadkert</v>
          </cell>
        </row>
        <row r="2449">
          <cell r="BT2449" t="str">
            <v>Sóly</v>
          </cell>
        </row>
        <row r="2450">
          <cell r="BT2450" t="str">
            <v>Solymár</v>
          </cell>
        </row>
        <row r="2451">
          <cell r="BT2451" t="str">
            <v>Som</v>
          </cell>
        </row>
        <row r="2452">
          <cell r="BT2452" t="str">
            <v>Somberek</v>
          </cell>
        </row>
        <row r="2453">
          <cell r="BT2453" t="str">
            <v>Somlójenő</v>
          </cell>
        </row>
        <row r="2454">
          <cell r="BT2454" t="str">
            <v>Somlószőlős</v>
          </cell>
        </row>
        <row r="2455">
          <cell r="BT2455" t="str">
            <v>Somlóvásárhely</v>
          </cell>
        </row>
        <row r="2456">
          <cell r="BT2456" t="str">
            <v>Somlóvecse</v>
          </cell>
        </row>
        <row r="2457">
          <cell r="BT2457" t="str">
            <v>Somodor</v>
          </cell>
        </row>
        <row r="2458">
          <cell r="BT2458" t="str">
            <v>Somogyacsa</v>
          </cell>
        </row>
        <row r="2459">
          <cell r="BT2459" t="str">
            <v>Somogyapáti</v>
          </cell>
        </row>
        <row r="2460">
          <cell r="BT2460" t="str">
            <v>Somogyaracs</v>
          </cell>
        </row>
        <row r="2461">
          <cell r="BT2461" t="str">
            <v>Somogyaszaló</v>
          </cell>
        </row>
        <row r="2462">
          <cell r="BT2462" t="str">
            <v>Somogybabod</v>
          </cell>
        </row>
        <row r="2463">
          <cell r="BT2463" t="str">
            <v>Somogybükkösd</v>
          </cell>
        </row>
        <row r="2464">
          <cell r="BT2464" t="str">
            <v>Somogycsicsó</v>
          </cell>
        </row>
        <row r="2465">
          <cell r="BT2465" t="str">
            <v>Somogydöröcske</v>
          </cell>
        </row>
        <row r="2466">
          <cell r="BT2466" t="str">
            <v>Somogyegres</v>
          </cell>
        </row>
        <row r="2467">
          <cell r="BT2467" t="str">
            <v>Somogyfajsz</v>
          </cell>
        </row>
        <row r="2468">
          <cell r="BT2468" t="str">
            <v>Somogygeszti</v>
          </cell>
        </row>
        <row r="2469">
          <cell r="BT2469" t="str">
            <v>Somogyhárságy</v>
          </cell>
        </row>
        <row r="2470">
          <cell r="BT2470" t="str">
            <v>Somogyhatvan</v>
          </cell>
        </row>
        <row r="2471">
          <cell r="BT2471" t="str">
            <v>Somogyjád</v>
          </cell>
        </row>
        <row r="2472">
          <cell r="BT2472" t="str">
            <v>Somogymeggyes</v>
          </cell>
        </row>
        <row r="2473">
          <cell r="BT2473" t="str">
            <v>Somogysámson</v>
          </cell>
        </row>
        <row r="2474">
          <cell r="BT2474" t="str">
            <v>Somogysárd</v>
          </cell>
        </row>
        <row r="2475">
          <cell r="BT2475" t="str">
            <v>Somogysimonyi</v>
          </cell>
        </row>
        <row r="2476">
          <cell r="BT2476" t="str">
            <v>Somogyszentpál</v>
          </cell>
        </row>
        <row r="2477">
          <cell r="BT2477" t="str">
            <v>Somogyszil</v>
          </cell>
        </row>
        <row r="2478">
          <cell r="BT2478" t="str">
            <v>Somogyszob</v>
          </cell>
        </row>
        <row r="2479">
          <cell r="BT2479" t="str">
            <v>Somogytúr</v>
          </cell>
        </row>
        <row r="2480">
          <cell r="BT2480" t="str">
            <v>Somogyudvarhely</v>
          </cell>
        </row>
        <row r="2481">
          <cell r="BT2481" t="str">
            <v>Somogyvámos</v>
          </cell>
        </row>
        <row r="2482">
          <cell r="BT2482" t="str">
            <v>Somogyvár</v>
          </cell>
        </row>
        <row r="2483">
          <cell r="BT2483" t="str">
            <v>Somogyviszló</v>
          </cell>
        </row>
        <row r="2484">
          <cell r="BT2484" t="str">
            <v>Somogyzsitfa</v>
          </cell>
        </row>
        <row r="2485">
          <cell r="BT2485" t="str">
            <v>Somoskőújfalu</v>
          </cell>
        </row>
        <row r="2486">
          <cell r="BT2486" t="str">
            <v>Sonkád</v>
          </cell>
        </row>
        <row r="2487">
          <cell r="BT2487" t="str">
            <v>Soponya</v>
          </cell>
        </row>
        <row r="2488">
          <cell r="BT2488" t="str">
            <v>Sopron</v>
          </cell>
        </row>
        <row r="2489">
          <cell r="BT2489" t="str">
            <v>Sopronhorpács</v>
          </cell>
        </row>
        <row r="2490">
          <cell r="BT2490" t="str">
            <v>Sopronkövesd</v>
          </cell>
        </row>
        <row r="2491">
          <cell r="BT2491" t="str">
            <v>Sopronnémeti</v>
          </cell>
        </row>
        <row r="2492">
          <cell r="BT2492" t="str">
            <v>Sorkifalud</v>
          </cell>
        </row>
        <row r="2493">
          <cell r="BT2493" t="str">
            <v>Sorkikápolna</v>
          </cell>
        </row>
        <row r="2494">
          <cell r="BT2494" t="str">
            <v>Sormás</v>
          </cell>
        </row>
        <row r="2495">
          <cell r="BT2495" t="str">
            <v>Sorokpolány</v>
          </cell>
        </row>
        <row r="2496">
          <cell r="BT2496" t="str">
            <v>Sóshartyán</v>
          </cell>
        </row>
        <row r="2497">
          <cell r="BT2497" t="str">
            <v>Sóskút</v>
          </cell>
        </row>
        <row r="2498">
          <cell r="BT2498" t="str">
            <v>Sóstófalva</v>
          </cell>
        </row>
        <row r="2499">
          <cell r="BT2499" t="str">
            <v>Sósvertike</v>
          </cell>
        </row>
        <row r="2500">
          <cell r="BT2500" t="str">
            <v>Sótony</v>
          </cell>
        </row>
        <row r="2501">
          <cell r="BT2501" t="str">
            <v>Söjtör</v>
          </cell>
        </row>
        <row r="2502">
          <cell r="BT2502" t="str">
            <v>Söpte</v>
          </cell>
        </row>
        <row r="2503">
          <cell r="BT2503" t="str">
            <v>Söréd</v>
          </cell>
        </row>
        <row r="2504">
          <cell r="BT2504" t="str">
            <v>Sukoró</v>
          </cell>
        </row>
        <row r="2505">
          <cell r="BT2505" t="str">
            <v>Sumony</v>
          </cell>
        </row>
        <row r="2506">
          <cell r="BT2506" t="str">
            <v>Súr</v>
          </cell>
        </row>
        <row r="2507">
          <cell r="BT2507" t="str">
            <v>Surd</v>
          </cell>
        </row>
        <row r="2508">
          <cell r="BT2508" t="str">
            <v>Sükösd</v>
          </cell>
        </row>
        <row r="2509">
          <cell r="BT2509" t="str">
            <v>Sülysáp</v>
          </cell>
        </row>
        <row r="2510">
          <cell r="BT2510" t="str">
            <v>Sümeg</v>
          </cell>
        </row>
        <row r="2511">
          <cell r="BT2511" t="str">
            <v>Sümegcsehi</v>
          </cell>
        </row>
        <row r="2512">
          <cell r="BT2512" t="str">
            <v>Sümegprága</v>
          </cell>
        </row>
        <row r="2513">
          <cell r="BT2513" t="str">
            <v>Süttő</v>
          </cell>
        </row>
        <row r="2514">
          <cell r="BT2514" t="str">
            <v>Szabadbattyán</v>
          </cell>
        </row>
        <row r="2515">
          <cell r="BT2515" t="str">
            <v>Szabadegyháza</v>
          </cell>
        </row>
        <row r="2516">
          <cell r="BT2516" t="str">
            <v>Szabadhídvég</v>
          </cell>
        </row>
        <row r="2517">
          <cell r="BT2517" t="str">
            <v>Szabadi</v>
          </cell>
        </row>
        <row r="2518">
          <cell r="BT2518" t="str">
            <v>Szabadkígyós</v>
          </cell>
        </row>
        <row r="2519">
          <cell r="BT2519" t="str">
            <v>Szabadszállás</v>
          </cell>
        </row>
        <row r="2520">
          <cell r="BT2520" t="str">
            <v>Szabadszentkirály</v>
          </cell>
        </row>
        <row r="2521">
          <cell r="BT2521" t="str">
            <v>Szabás</v>
          </cell>
        </row>
        <row r="2522">
          <cell r="BT2522" t="str">
            <v>Szabolcs</v>
          </cell>
        </row>
        <row r="2523">
          <cell r="BT2523" t="str">
            <v>Szabolcsbáka</v>
          </cell>
        </row>
        <row r="2524">
          <cell r="BT2524" t="str">
            <v>Szabolcsveresmart</v>
          </cell>
        </row>
        <row r="2525">
          <cell r="BT2525" t="str">
            <v>Szada</v>
          </cell>
        </row>
        <row r="2526">
          <cell r="BT2526" t="str">
            <v>Szágy</v>
          </cell>
        </row>
        <row r="2527">
          <cell r="BT2527" t="str">
            <v>Szajk</v>
          </cell>
        </row>
        <row r="2528">
          <cell r="BT2528" t="str">
            <v>Szajla</v>
          </cell>
        </row>
        <row r="2529">
          <cell r="BT2529" t="str">
            <v>Szajol</v>
          </cell>
        </row>
        <row r="2530">
          <cell r="BT2530" t="str">
            <v>Szakácsi</v>
          </cell>
        </row>
        <row r="2531">
          <cell r="BT2531" t="str">
            <v>Szakadát</v>
          </cell>
        </row>
        <row r="2532">
          <cell r="BT2532" t="str">
            <v>Szakáld</v>
          </cell>
        </row>
        <row r="2533">
          <cell r="BT2533" t="str">
            <v>Szakály</v>
          </cell>
        </row>
        <row r="2534">
          <cell r="BT2534" t="str">
            <v>Szakcs</v>
          </cell>
        </row>
        <row r="2535">
          <cell r="BT2535" t="str">
            <v>Szakmár</v>
          </cell>
        </row>
        <row r="2536">
          <cell r="BT2536" t="str">
            <v>Szaknyér</v>
          </cell>
        </row>
        <row r="2537">
          <cell r="BT2537" t="str">
            <v>Szakoly</v>
          </cell>
        </row>
        <row r="2538">
          <cell r="BT2538" t="str">
            <v>Szakony</v>
          </cell>
        </row>
        <row r="2539">
          <cell r="BT2539" t="str">
            <v>Szakonyfalu</v>
          </cell>
        </row>
        <row r="2540">
          <cell r="BT2540" t="str">
            <v>Szákszend</v>
          </cell>
        </row>
        <row r="2541">
          <cell r="BT2541" t="str">
            <v>Szalafő</v>
          </cell>
        </row>
        <row r="2542">
          <cell r="BT2542" t="str">
            <v>Szalánta</v>
          </cell>
        </row>
        <row r="2543">
          <cell r="BT2543" t="str">
            <v>Szalapa</v>
          </cell>
        </row>
        <row r="2544">
          <cell r="BT2544" t="str">
            <v>Szalaszend</v>
          </cell>
        </row>
        <row r="2545">
          <cell r="BT2545" t="str">
            <v>Szalatnak</v>
          </cell>
        </row>
        <row r="2546">
          <cell r="BT2546" t="str">
            <v>Szálka</v>
          </cell>
        </row>
        <row r="2547">
          <cell r="BT2547" t="str">
            <v>Szalkszentmárton</v>
          </cell>
        </row>
        <row r="2548">
          <cell r="BT2548" t="str">
            <v>Szalmatercs</v>
          </cell>
        </row>
        <row r="2549">
          <cell r="BT2549" t="str">
            <v>Szalonna</v>
          </cell>
        </row>
        <row r="2550">
          <cell r="BT2550" t="str">
            <v>Szamosangyalos</v>
          </cell>
        </row>
        <row r="2551">
          <cell r="BT2551" t="str">
            <v>Szamosbecs</v>
          </cell>
        </row>
        <row r="2552">
          <cell r="BT2552" t="str">
            <v>Szamoskér</v>
          </cell>
        </row>
        <row r="2553">
          <cell r="BT2553" t="str">
            <v>Szamossályi</v>
          </cell>
        </row>
        <row r="2554">
          <cell r="BT2554" t="str">
            <v>Szamosszeg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Szanda</v>
          </cell>
        </row>
        <row r="2558">
          <cell r="BT2558" t="str">
            <v>Szank</v>
          </cell>
        </row>
        <row r="2559">
          <cell r="BT2559" t="str">
            <v>Szántód</v>
          </cell>
        </row>
        <row r="2560">
          <cell r="BT2560" t="str">
            <v>Szany</v>
          </cell>
        </row>
        <row r="2561">
          <cell r="BT2561" t="str">
            <v>Szápár</v>
          </cell>
        </row>
        <row r="2562">
          <cell r="BT2562" t="str">
            <v>Szaporca</v>
          </cell>
        </row>
        <row r="2563">
          <cell r="BT2563" t="str">
            <v>Szár</v>
          </cell>
        </row>
        <row r="2564">
          <cell r="BT2564" t="str">
            <v>Szárász</v>
          </cell>
        </row>
        <row r="2565">
          <cell r="BT2565" t="str">
            <v>Szárazd</v>
          </cell>
        </row>
        <row r="2566">
          <cell r="BT2566" t="str">
            <v>Szárföld</v>
          </cell>
        </row>
        <row r="2567">
          <cell r="BT2567" t="str">
            <v>Szárliget</v>
          </cell>
        </row>
        <row r="2568">
          <cell r="BT2568" t="str">
            <v>Szarvas</v>
          </cell>
        </row>
        <row r="2569">
          <cell r="BT2569" t="str">
            <v>Szarvasgede</v>
          </cell>
        </row>
        <row r="2570">
          <cell r="BT2570" t="str">
            <v>Szarvaskend</v>
          </cell>
        </row>
        <row r="2571">
          <cell r="BT2571" t="str">
            <v>Szarvaskő</v>
          </cell>
        </row>
        <row r="2572">
          <cell r="BT2572" t="str">
            <v>Szászberek</v>
          </cell>
        </row>
        <row r="2573">
          <cell r="BT2573" t="str">
            <v>Szászfa</v>
          </cell>
        </row>
        <row r="2574">
          <cell r="BT2574" t="str">
            <v>Szászvár</v>
          </cell>
        </row>
        <row r="2575">
          <cell r="BT2575" t="str">
            <v>Szatmárcseke</v>
          </cell>
        </row>
        <row r="2576">
          <cell r="BT2576" t="str">
            <v>Szátok</v>
          </cell>
        </row>
        <row r="2577">
          <cell r="BT2577" t="str">
            <v>Szatta</v>
          </cell>
        </row>
        <row r="2578">
          <cell r="BT2578" t="str">
            <v>Szatymaz</v>
          </cell>
        </row>
        <row r="2579">
          <cell r="BT2579" t="str">
            <v>Szava</v>
          </cell>
        </row>
        <row r="2580">
          <cell r="BT2580" t="str">
            <v>Százhalombatta</v>
          </cell>
        </row>
        <row r="2581">
          <cell r="BT2581" t="str">
            <v>Szebény</v>
          </cell>
        </row>
        <row r="2582">
          <cell r="BT2582" t="str">
            <v>Szécsénke</v>
          </cell>
        </row>
        <row r="2583">
          <cell r="BT2583" t="str">
            <v>Szécsény</v>
          </cell>
        </row>
        <row r="2584">
          <cell r="BT2584" t="str">
            <v>Szécsényfelfalu</v>
          </cell>
        </row>
        <row r="2585">
          <cell r="BT2585" t="str">
            <v>Szécsisziget</v>
          </cell>
        </row>
        <row r="2586">
          <cell r="BT2586" t="str">
            <v>Szederkény</v>
          </cell>
        </row>
        <row r="2587">
          <cell r="BT2587" t="str">
            <v>Szedres</v>
          </cell>
        </row>
        <row r="2588">
          <cell r="BT2588" t="str">
            <v>Szeged</v>
          </cell>
        </row>
        <row r="2589">
          <cell r="BT2589" t="str">
            <v>Szegerdő</v>
          </cell>
        </row>
        <row r="2590">
          <cell r="BT2590" t="str">
            <v>Szeghalom</v>
          </cell>
        </row>
        <row r="2591">
          <cell r="BT2591" t="str">
            <v>Szegi</v>
          </cell>
        </row>
        <row r="2592">
          <cell r="BT2592" t="str">
            <v>Szegilong</v>
          </cell>
        </row>
        <row r="2593">
          <cell r="BT2593" t="str">
            <v>Szegvár</v>
          </cell>
        </row>
        <row r="2594">
          <cell r="BT2594" t="str">
            <v>Székely</v>
          </cell>
        </row>
        <row r="2595">
          <cell r="BT2595" t="str">
            <v>Székelyszabar</v>
          </cell>
        </row>
        <row r="2596">
          <cell r="BT2596" t="str">
            <v>Székesfehérvár</v>
          </cell>
        </row>
        <row r="2597">
          <cell r="BT2597" t="str">
            <v>Székkutas</v>
          </cell>
        </row>
        <row r="2598">
          <cell r="BT2598" t="str">
            <v>Szekszárd</v>
          </cell>
        </row>
        <row r="2599">
          <cell r="BT2599" t="str">
            <v>Szeleste</v>
          </cell>
        </row>
        <row r="2600">
          <cell r="BT2600" t="str">
            <v>Szelevény</v>
          </cell>
        </row>
        <row r="2601">
          <cell r="BT2601" t="str">
            <v>Szellő</v>
          </cell>
        </row>
        <row r="2602">
          <cell r="BT2602" t="str">
            <v>Szemely</v>
          </cell>
        </row>
        <row r="2603">
          <cell r="BT2603" t="str">
            <v>Szemenye</v>
          </cell>
        </row>
        <row r="2604">
          <cell r="BT2604" t="str">
            <v>Szemere</v>
          </cell>
        </row>
        <row r="2605">
          <cell r="BT2605" t="str">
            <v>Szendehely</v>
          </cell>
        </row>
        <row r="2606">
          <cell r="BT2606" t="str">
            <v>Szendrő</v>
          </cell>
        </row>
        <row r="2607">
          <cell r="BT2607" t="str">
            <v>Szendrőlád</v>
          </cell>
        </row>
        <row r="2608">
          <cell r="BT2608" t="str">
            <v>Szenna</v>
          </cell>
        </row>
        <row r="2609">
          <cell r="BT2609" t="str">
            <v>Szenta</v>
          </cell>
        </row>
        <row r="2610">
          <cell r="BT2610" t="str">
            <v>Szentantalfa</v>
          </cell>
        </row>
        <row r="2611">
          <cell r="BT2611" t="str">
            <v>Szentbalázs</v>
          </cell>
        </row>
        <row r="2612">
          <cell r="BT2612" t="str">
            <v>Szentbékkálla</v>
          </cell>
        </row>
        <row r="2613">
          <cell r="BT2613" t="str">
            <v>Szentborbás</v>
          </cell>
        </row>
        <row r="2614">
          <cell r="BT2614" t="str">
            <v>Szentdénes</v>
          </cell>
        </row>
        <row r="2615">
          <cell r="BT2615" t="str">
            <v>Szentdomonkos</v>
          </cell>
        </row>
        <row r="2616">
          <cell r="BT2616" t="str">
            <v>Szente</v>
          </cell>
        </row>
        <row r="2617">
          <cell r="BT2617" t="str">
            <v>Szentegát</v>
          </cell>
        </row>
        <row r="2618">
          <cell r="BT2618" t="str">
            <v>Szentendre</v>
          </cell>
        </row>
        <row r="2619">
          <cell r="BT2619" t="str">
            <v>Szentes</v>
          </cell>
        </row>
        <row r="2620">
          <cell r="BT2620" t="str">
            <v>Szentgál</v>
          </cell>
        </row>
        <row r="2621">
          <cell r="BT2621" t="str">
            <v>Szentgáloskér</v>
          </cell>
        </row>
        <row r="2622">
          <cell r="BT2622" t="str">
            <v>Szentgotthárd</v>
          </cell>
        </row>
        <row r="2623">
          <cell r="BT2623" t="str">
            <v>Szentgyörgyvár</v>
          </cell>
        </row>
        <row r="2624">
          <cell r="BT2624" t="str">
            <v>Szentgyörgyvölgy</v>
          </cell>
        </row>
        <row r="2625">
          <cell r="BT2625" t="str">
            <v>Szentimrefalva</v>
          </cell>
        </row>
        <row r="2626">
          <cell r="BT2626" t="str">
            <v>Szentistván</v>
          </cell>
        </row>
        <row r="2627">
          <cell r="BT2627" t="str">
            <v>Szentistvánbaksa</v>
          </cell>
        </row>
        <row r="2628">
          <cell r="BT2628" t="str">
            <v>Szentjakabfa</v>
          </cell>
        </row>
        <row r="2629">
          <cell r="BT2629" t="str">
            <v>Szentkatalin</v>
          </cell>
        </row>
        <row r="2630">
          <cell r="BT2630" t="str">
            <v>Szentkirály</v>
          </cell>
        </row>
        <row r="2631">
          <cell r="BT2631" t="str">
            <v>Szentkirályszabadja</v>
          </cell>
        </row>
        <row r="2632">
          <cell r="BT2632" t="str">
            <v>Szentkozmadombja</v>
          </cell>
        </row>
        <row r="2633">
          <cell r="BT2633" t="str">
            <v>Szentlászló</v>
          </cell>
        </row>
        <row r="2634">
          <cell r="BT2634" t="str">
            <v>Szentliszló</v>
          </cell>
        </row>
        <row r="2635">
          <cell r="BT2635" t="str">
            <v>Szentlőrinc</v>
          </cell>
        </row>
        <row r="2636">
          <cell r="BT2636" t="str">
            <v>Szentlőrinckáta</v>
          </cell>
        </row>
        <row r="2637">
          <cell r="BT2637" t="str">
            <v>Szentmargitfalva</v>
          </cell>
        </row>
        <row r="2638">
          <cell r="BT2638" t="str">
            <v>Szentmártonkáta</v>
          </cell>
        </row>
        <row r="2639">
          <cell r="BT2639" t="str">
            <v>Szentpéterfa</v>
          </cell>
        </row>
        <row r="2640">
          <cell r="BT2640" t="str">
            <v>Szentpéterfölde</v>
          </cell>
        </row>
        <row r="2641">
          <cell r="BT2641" t="str">
            <v>Szentpéterszeg</v>
          </cell>
        </row>
        <row r="2642">
          <cell r="BT2642" t="str">
            <v>Szentpéterúr</v>
          </cell>
        </row>
        <row r="2643">
          <cell r="BT2643" t="str">
            <v>Szenyér</v>
          </cell>
        </row>
        <row r="2644">
          <cell r="BT2644" t="str">
            <v>Szepetnek</v>
          </cell>
        </row>
        <row r="2645">
          <cell r="BT2645" t="str">
            <v>Szerecseny</v>
          </cell>
        </row>
        <row r="2646">
          <cell r="BT2646" t="str">
            <v>Szeremle</v>
          </cell>
        </row>
        <row r="2647">
          <cell r="BT2647" t="str">
            <v>Szerencs</v>
          </cell>
        </row>
        <row r="2648">
          <cell r="BT2648" t="str">
            <v>Szerep</v>
          </cell>
        </row>
        <row r="2649">
          <cell r="BT2649" t="str">
            <v>Szergény</v>
          </cell>
        </row>
        <row r="2650">
          <cell r="BT2650" t="str">
            <v>Szigetbecse</v>
          </cell>
        </row>
        <row r="2651">
          <cell r="BT2651" t="str">
            <v>Szigetcsép</v>
          </cell>
        </row>
        <row r="2652">
          <cell r="BT2652" t="str">
            <v>Szigethalom</v>
          </cell>
        </row>
        <row r="2653">
          <cell r="BT2653" t="str">
            <v>Szigetmonostor</v>
          </cell>
        </row>
        <row r="2654">
          <cell r="BT2654" t="str">
            <v>Szigetszentmárton</v>
          </cell>
        </row>
        <row r="2655">
          <cell r="BT2655" t="str">
            <v>Szigetszentmiklós</v>
          </cell>
        </row>
        <row r="2656">
          <cell r="BT2656" t="str">
            <v>Szigetújfalu</v>
          </cell>
        </row>
        <row r="2657">
          <cell r="BT2657" t="str">
            <v>Szigetvár</v>
          </cell>
        </row>
        <row r="2658">
          <cell r="BT2658" t="str">
            <v>Szigliget</v>
          </cell>
        </row>
        <row r="2659">
          <cell r="BT2659" t="str">
            <v>Szihalom</v>
          </cell>
        </row>
        <row r="2660">
          <cell r="BT2660" t="str">
            <v>Szijártóháza</v>
          </cell>
        </row>
        <row r="2661">
          <cell r="BT2661" t="str">
            <v>Szikszó</v>
          </cell>
        </row>
        <row r="2662">
          <cell r="BT2662" t="str">
            <v>Szil</v>
          </cell>
        </row>
        <row r="2663">
          <cell r="BT2663" t="str">
            <v>Szilágy</v>
          </cell>
        </row>
        <row r="2664">
          <cell r="BT2664" t="str">
            <v>Szilaspogony</v>
          </cell>
        </row>
        <row r="2665">
          <cell r="BT2665" t="str">
            <v>Szilsárkány</v>
          </cell>
        </row>
        <row r="2666">
          <cell r="BT2666" t="str">
            <v>Szilvágy</v>
          </cell>
        </row>
        <row r="2667">
          <cell r="BT2667" t="str">
            <v>Szilvás</v>
          </cell>
        </row>
        <row r="2668">
          <cell r="BT2668" t="str">
            <v>Szilvásvárad</v>
          </cell>
        </row>
        <row r="2669">
          <cell r="BT2669" t="str">
            <v>Szilvásszentmárton</v>
          </cell>
        </row>
        <row r="2670">
          <cell r="BT2670" t="str">
            <v>Szin</v>
          </cell>
        </row>
        <row r="2671">
          <cell r="BT2671" t="str">
            <v>Szinpetri</v>
          </cell>
        </row>
        <row r="2672">
          <cell r="BT2672" t="str">
            <v>Szirák</v>
          </cell>
        </row>
        <row r="2673">
          <cell r="BT2673" t="str">
            <v>Szirmabesenyő</v>
          </cell>
        </row>
        <row r="2674">
          <cell r="BT2674" t="str">
            <v>Szob</v>
          </cell>
        </row>
        <row r="2675">
          <cell r="BT2675" t="str">
            <v>Szokolya</v>
          </cell>
        </row>
        <row r="2676">
          <cell r="BT2676" t="str">
            <v>Szólád</v>
          </cell>
        </row>
        <row r="2677">
          <cell r="BT2677" t="str">
            <v>Szolnok</v>
          </cell>
        </row>
        <row r="2678">
          <cell r="BT2678" t="str">
            <v>Szombathely</v>
          </cell>
        </row>
        <row r="2679">
          <cell r="BT2679" t="str">
            <v>Szomód</v>
          </cell>
        </row>
        <row r="2680">
          <cell r="BT2680" t="str">
            <v>Szomolya</v>
          </cell>
        </row>
        <row r="2681">
          <cell r="BT2681" t="str">
            <v>Szomor</v>
          </cell>
        </row>
        <row r="2682">
          <cell r="BT2682" t="str">
            <v>Szorgalmatos</v>
          </cell>
        </row>
        <row r="2683">
          <cell r="BT2683" t="str">
            <v>Szorosad</v>
          </cell>
        </row>
        <row r="2684">
          <cell r="BT2684" t="str">
            <v>Szőc</v>
          </cell>
        </row>
        <row r="2685">
          <cell r="BT2685" t="str">
            <v>Szőce</v>
          </cell>
        </row>
        <row r="2686">
          <cell r="BT2686" t="str">
            <v>Sződ</v>
          </cell>
        </row>
        <row r="2687">
          <cell r="BT2687" t="str">
            <v>Sződliget</v>
          </cell>
        </row>
        <row r="2688">
          <cell r="BT2688" t="str">
            <v>Szögliget</v>
          </cell>
        </row>
        <row r="2689">
          <cell r="BT2689" t="str">
            <v>Szőke</v>
          </cell>
        </row>
        <row r="2690">
          <cell r="BT2690" t="str">
            <v>Szőkéd</v>
          </cell>
        </row>
        <row r="2691">
          <cell r="BT2691" t="str">
            <v>Szőkedencs</v>
          </cell>
        </row>
        <row r="2692">
          <cell r="BT2692" t="str">
            <v>Szőlősardó</v>
          </cell>
        </row>
        <row r="2693">
          <cell r="BT2693" t="str">
            <v>Szőlősgyörök</v>
          </cell>
        </row>
        <row r="2694">
          <cell r="BT2694" t="str">
            <v>Szörény</v>
          </cell>
        </row>
        <row r="2695">
          <cell r="BT2695" t="str">
            <v>Szúcs</v>
          </cell>
        </row>
        <row r="2696">
          <cell r="BT2696" t="str">
            <v>Szuha</v>
          </cell>
        </row>
        <row r="2697">
          <cell r="BT2697" t="str">
            <v>Szuhafő</v>
          </cell>
        </row>
        <row r="2698">
          <cell r="BT2698" t="str">
            <v>Szuhakálló</v>
          </cell>
        </row>
        <row r="2699">
          <cell r="BT2699" t="str">
            <v>Szuhogy</v>
          </cell>
        </row>
        <row r="2700">
          <cell r="BT2700" t="str">
            <v>Szulimán</v>
          </cell>
        </row>
        <row r="2701">
          <cell r="BT2701" t="str">
            <v>Szulok</v>
          </cell>
        </row>
        <row r="2702">
          <cell r="BT2702" t="str">
            <v>Szurdokpüspöki</v>
          </cell>
        </row>
        <row r="2703">
          <cell r="BT2703" t="str">
            <v>Szűcsi</v>
          </cell>
        </row>
        <row r="2704">
          <cell r="BT2704" t="str">
            <v>Szügy</v>
          </cell>
        </row>
        <row r="2705">
          <cell r="BT2705" t="str">
            <v>Szűr</v>
          </cell>
        </row>
        <row r="2706">
          <cell r="BT2706" t="str">
            <v>Tab</v>
          </cell>
        </row>
        <row r="2707">
          <cell r="BT2707" t="str">
            <v>Tabajd</v>
          </cell>
        </row>
        <row r="2708">
          <cell r="BT2708" t="str">
            <v>Tabdi</v>
          </cell>
        </row>
        <row r="2709">
          <cell r="BT2709" t="str">
            <v>Táborfalva</v>
          </cell>
        </row>
        <row r="2710">
          <cell r="BT2710" t="str">
            <v>Tác</v>
          </cell>
        </row>
        <row r="2711">
          <cell r="BT2711" t="str">
            <v>Tagyon</v>
          </cell>
        </row>
        <row r="2712">
          <cell r="BT2712" t="str">
            <v>Tahitótfalu</v>
          </cell>
        </row>
        <row r="2713">
          <cell r="BT2713" t="str">
            <v>Takácsi</v>
          </cell>
        </row>
        <row r="2714">
          <cell r="BT2714" t="str">
            <v>Tákos</v>
          </cell>
        </row>
        <row r="2715">
          <cell r="BT2715" t="str">
            <v>Taksony</v>
          </cell>
        </row>
        <row r="2716">
          <cell r="BT2716" t="str">
            <v>Taktabáj</v>
          </cell>
        </row>
        <row r="2717">
          <cell r="BT2717" t="str">
            <v>Taktaharkány</v>
          </cell>
        </row>
        <row r="2718">
          <cell r="BT2718" t="str">
            <v>Taktakenéz</v>
          </cell>
        </row>
        <row r="2719">
          <cell r="BT2719" t="str">
            <v>Taktaszada</v>
          </cell>
        </row>
        <row r="2720">
          <cell r="BT2720" t="str">
            <v>Taliándörögd</v>
          </cell>
        </row>
        <row r="2721">
          <cell r="BT2721" t="str">
            <v>Tállya</v>
          </cell>
        </row>
        <row r="2722">
          <cell r="BT2722" t="str">
            <v>Tamási</v>
          </cell>
        </row>
        <row r="2723">
          <cell r="BT2723" t="str">
            <v>Tanakajd</v>
          </cell>
        </row>
        <row r="2724">
          <cell r="BT2724" t="str">
            <v>Táp</v>
          </cell>
        </row>
        <row r="2725">
          <cell r="BT2725" t="str">
            <v>Tápióbicske</v>
          </cell>
        </row>
        <row r="2726">
          <cell r="BT2726" t="str">
            <v>Tápiógyörgye</v>
          </cell>
        </row>
        <row r="2727">
          <cell r="BT2727" t="str">
            <v>Tápióság</v>
          </cell>
        </row>
        <row r="2728">
          <cell r="BT2728" t="str">
            <v>Tápiószecső</v>
          </cell>
        </row>
        <row r="2729">
          <cell r="BT2729" t="str">
            <v>Tápiószele</v>
          </cell>
        </row>
        <row r="2730">
          <cell r="BT2730" t="str">
            <v>Tápiószentmárton</v>
          </cell>
        </row>
        <row r="2731">
          <cell r="BT2731" t="str">
            <v>Tápiószőlős</v>
          </cell>
        </row>
        <row r="2732">
          <cell r="BT2732" t="str">
            <v>Táplánszentkereszt</v>
          </cell>
        </row>
        <row r="2733">
          <cell r="BT2733" t="str">
            <v>Tapolca</v>
          </cell>
        </row>
        <row r="2734">
          <cell r="BT2734" t="str">
            <v>Tapsony</v>
          </cell>
        </row>
        <row r="2735">
          <cell r="BT2735" t="str">
            <v>Tápszentmiklós</v>
          </cell>
        </row>
        <row r="2736">
          <cell r="BT2736" t="str">
            <v>Tar</v>
          </cell>
        </row>
        <row r="2737">
          <cell r="BT2737" t="str">
            <v>Tarany</v>
          </cell>
        </row>
        <row r="2738">
          <cell r="BT2738" t="str">
            <v>Tarcal</v>
          </cell>
        </row>
        <row r="2739">
          <cell r="BT2739" t="str">
            <v>Tard</v>
          </cell>
        </row>
        <row r="2740">
          <cell r="BT2740" t="str">
            <v>Tardona</v>
          </cell>
        </row>
        <row r="2741">
          <cell r="BT2741" t="str">
            <v>Tardos</v>
          </cell>
        </row>
        <row r="2742">
          <cell r="BT2742" t="str">
            <v>Tarhos</v>
          </cell>
        </row>
        <row r="2743">
          <cell r="BT2743" t="str">
            <v>Tarján</v>
          </cell>
        </row>
        <row r="2744">
          <cell r="BT2744" t="str">
            <v>Tarjánpuszta</v>
          </cell>
        </row>
        <row r="2745">
          <cell r="BT2745" t="str">
            <v>Tárkány</v>
          </cell>
        </row>
        <row r="2746">
          <cell r="BT2746" t="str">
            <v>Tarnabod</v>
          </cell>
        </row>
        <row r="2747">
          <cell r="BT2747" t="str">
            <v>Tarnalelesz</v>
          </cell>
        </row>
        <row r="2748">
          <cell r="BT2748" t="str">
            <v>Tarnaméra</v>
          </cell>
        </row>
        <row r="2749">
          <cell r="BT2749" t="str">
            <v>Tarnaörs</v>
          </cell>
        </row>
        <row r="2750">
          <cell r="BT2750" t="str">
            <v>Tarnaszentmária</v>
          </cell>
        </row>
        <row r="2751">
          <cell r="BT2751" t="str">
            <v>Tarnaszentmiklós</v>
          </cell>
        </row>
        <row r="2752">
          <cell r="BT2752" t="str">
            <v>Tarnazsadány</v>
          </cell>
        </row>
        <row r="2753">
          <cell r="BT2753" t="str">
            <v>Tárnok</v>
          </cell>
        </row>
        <row r="2754">
          <cell r="BT2754" t="str">
            <v>Tárnokréti</v>
          </cell>
        </row>
        <row r="2755">
          <cell r="BT2755" t="str">
            <v>Tarpa</v>
          </cell>
        </row>
        <row r="2756">
          <cell r="BT2756" t="str">
            <v>Tarrós</v>
          </cell>
        </row>
        <row r="2757">
          <cell r="BT2757" t="str">
            <v>Táska</v>
          </cell>
        </row>
        <row r="2758">
          <cell r="BT2758" t="str">
            <v>Tass</v>
          </cell>
        </row>
        <row r="2759">
          <cell r="BT2759" t="str">
            <v>Taszár</v>
          </cell>
        </row>
        <row r="2760">
          <cell r="BT2760" t="str">
            <v>Tát</v>
          </cell>
        </row>
        <row r="2761">
          <cell r="BT2761" t="str">
            <v>Tata</v>
          </cell>
        </row>
        <row r="2762">
          <cell r="BT2762" t="str">
            <v>Tatabánya</v>
          </cell>
        </row>
        <row r="2763">
          <cell r="BT2763" t="str">
            <v>Tataháza</v>
          </cell>
        </row>
        <row r="2764">
          <cell r="BT2764" t="str">
            <v>Tatárszentgyörgy</v>
          </cell>
        </row>
        <row r="2765">
          <cell r="BT2765" t="str">
            <v>Tázlár</v>
          </cell>
        </row>
        <row r="2766">
          <cell r="BT2766" t="str">
            <v>Téglás</v>
          </cell>
        </row>
        <row r="2767">
          <cell r="BT2767" t="str">
            <v>Tékes</v>
          </cell>
        </row>
        <row r="2768">
          <cell r="BT2768" t="str">
            <v>Teklafalu</v>
          </cell>
        </row>
        <row r="2769">
          <cell r="BT2769" t="str">
            <v>Telekes</v>
          </cell>
        </row>
        <row r="2770">
          <cell r="BT2770" t="str">
            <v>Telekgerendás</v>
          </cell>
        </row>
        <row r="2771">
          <cell r="BT2771" t="str">
            <v>Teleki</v>
          </cell>
        </row>
        <row r="2772">
          <cell r="BT2772" t="str">
            <v>Telki</v>
          </cell>
        </row>
        <row r="2773">
          <cell r="BT2773" t="str">
            <v>Telkibánya</v>
          </cell>
        </row>
        <row r="2774">
          <cell r="BT2774" t="str">
            <v>Tengelic</v>
          </cell>
        </row>
        <row r="2775">
          <cell r="BT2775" t="str">
            <v>Tengeri</v>
          </cell>
        </row>
        <row r="2776">
          <cell r="BT2776" t="str">
            <v>Tengőd</v>
          </cell>
        </row>
        <row r="2777">
          <cell r="BT2777" t="str">
            <v>Tenk</v>
          </cell>
        </row>
        <row r="2778">
          <cell r="BT2778" t="str">
            <v>Tényő</v>
          </cell>
        </row>
        <row r="2779">
          <cell r="BT2779" t="str">
            <v>Tépe</v>
          </cell>
        </row>
        <row r="2780">
          <cell r="BT2780" t="str">
            <v>Terem</v>
          </cell>
        </row>
        <row r="2781">
          <cell r="BT2781" t="str">
            <v>Terény</v>
          </cell>
        </row>
        <row r="2782">
          <cell r="BT2782" t="str">
            <v>Tereske</v>
          </cell>
        </row>
        <row r="2783">
          <cell r="BT2783" t="str">
            <v>Teresztenye</v>
          </cell>
        </row>
        <row r="2784">
          <cell r="BT2784" t="str">
            <v>Terpes</v>
          </cell>
        </row>
        <row r="2785">
          <cell r="BT2785" t="str">
            <v>Tés</v>
          </cell>
        </row>
        <row r="2786">
          <cell r="BT2786" t="str">
            <v>Tésa</v>
          </cell>
        </row>
        <row r="2787">
          <cell r="BT2787" t="str">
            <v>Tésenfa</v>
          </cell>
        </row>
        <row r="2788">
          <cell r="BT2788" t="str">
            <v>Téseny</v>
          </cell>
        </row>
        <row r="2789">
          <cell r="BT2789" t="str">
            <v>Teskánd</v>
          </cell>
        </row>
        <row r="2790">
          <cell r="BT2790" t="str">
            <v>Tét</v>
          </cell>
        </row>
        <row r="2791">
          <cell r="BT2791" t="str">
            <v>Tetétlen</v>
          </cell>
        </row>
        <row r="2792">
          <cell r="BT2792" t="str">
            <v>Tevel</v>
          </cell>
        </row>
        <row r="2793">
          <cell r="BT2793" t="str">
            <v>Tibolddaróc</v>
          </cell>
        </row>
        <row r="2794">
          <cell r="BT2794" t="str">
            <v>Tiborszállás</v>
          </cell>
        </row>
        <row r="2795">
          <cell r="BT2795" t="str">
            <v>Tihany</v>
          </cell>
        </row>
        <row r="2796">
          <cell r="BT2796" t="str">
            <v>Tikos</v>
          </cell>
        </row>
        <row r="2797">
          <cell r="BT2797" t="str">
            <v>Tilaj</v>
          </cell>
        </row>
        <row r="2798">
          <cell r="BT2798" t="str">
            <v>Timár</v>
          </cell>
        </row>
        <row r="2799">
          <cell r="BT2799" t="str">
            <v>Tinnye</v>
          </cell>
        </row>
        <row r="2800">
          <cell r="BT2800" t="str">
            <v>Tiszaadony</v>
          </cell>
        </row>
        <row r="2801">
          <cell r="BT2801" t="str">
            <v>Tiszaalpár</v>
          </cell>
        </row>
        <row r="2802">
          <cell r="BT2802" t="str">
            <v>Tiszabábolna</v>
          </cell>
        </row>
        <row r="2803">
          <cell r="BT2803" t="str">
            <v>Tiszabecs</v>
          </cell>
        </row>
        <row r="2804">
          <cell r="BT2804" t="str">
            <v>Tiszabercel</v>
          </cell>
        </row>
        <row r="2805">
          <cell r="BT2805" t="str">
            <v>Tiszabezdéd</v>
          </cell>
        </row>
        <row r="2806">
          <cell r="BT2806" t="str">
            <v>Tiszabő</v>
          </cell>
        </row>
        <row r="2807">
          <cell r="BT2807" t="str">
            <v>Tiszabura</v>
          </cell>
        </row>
        <row r="2808">
          <cell r="BT2808" t="str">
            <v>Tiszacsécse</v>
          </cell>
        </row>
        <row r="2809">
          <cell r="BT2809" t="str">
            <v>Tiszacsege</v>
          </cell>
        </row>
        <row r="2810">
          <cell r="BT2810" t="str">
            <v>Tiszacsermely</v>
          </cell>
        </row>
        <row r="2811">
          <cell r="BT2811" t="str">
            <v>Tiszadada</v>
          </cell>
        </row>
        <row r="2812">
          <cell r="BT2812" t="str">
            <v>Tiszaderzs</v>
          </cell>
        </row>
        <row r="2813">
          <cell r="BT2813" t="str">
            <v>Tiszadob</v>
          </cell>
        </row>
        <row r="2814">
          <cell r="BT2814" t="str">
            <v>Tiszadorogma</v>
          </cell>
        </row>
        <row r="2815">
          <cell r="BT2815" t="str">
            <v>Tiszaeszlár</v>
          </cell>
        </row>
        <row r="2816">
          <cell r="BT2816" t="str">
            <v>Tiszaföldvár</v>
          </cell>
        </row>
        <row r="2817">
          <cell r="BT2817" t="str">
            <v>Tiszafüred</v>
          </cell>
        </row>
        <row r="2818">
          <cell r="BT2818" t="str">
            <v>Tiszagyenda</v>
          </cell>
        </row>
        <row r="2819">
          <cell r="BT2819" t="str">
            <v>Tiszagyulaháza</v>
          </cell>
        </row>
        <row r="2820">
          <cell r="BT2820" t="str">
            <v>Tiszaigar</v>
          </cell>
        </row>
        <row r="2821">
          <cell r="BT2821" t="str">
            <v>Tiszainoka</v>
          </cell>
        </row>
        <row r="2822">
          <cell r="BT2822" t="str">
            <v>Tiszajenő</v>
          </cell>
        </row>
        <row r="2823">
          <cell r="BT2823" t="str">
            <v>Tiszakanyár</v>
          </cell>
        </row>
        <row r="2824">
          <cell r="BT2824" t="str">
            <v>Tiszakarád</v>
          </cell>
        </row>
        <row r="2825">
          <cell r="BT2825" t="str">
            <v>Tiszakécske</v>
          </cell>
        </row>
        <row r="2826">
          <cell r="BT2826" t="str">
            <v>Tiszakerecseny</v>
          </cell>
        </row>
        <row r="2827">
          <cell r="BT2827" t="str">
            <v>Tiszakeszi</v>
          </cell>
        </row>
        <row r="2828">
          <cell r="BT2828" t="str">
            <v>Tiszakóród</v>
          </cell>
        </row>
        <row r="2829">
          <cell r="BT2829" t="str">
            <v>Tiszakürt</v>
          </cell>
        </row>
        <row r="2830">
          <cell r="BT2830" t="str">
            <v>Tiszaladány</v>
          </cell>
        </row>
        <row r="2831">
          <cell r="BT2831" t="str">
            <v>Tiszalök</v>
          </cell>
        </row>
        <row r="2832">
          <cell r="BT2832" t="str">
            <v>Tiszalúc</v>
          </cell>
        </row>
        <row r="2833">
          <cell r="BT2833" t="str">
            <v>Tiszamogyorós</v>
          </cell>
        </row>
        <row r="2834">
          <cell r="BT2834" t="str">
            <v>Tiszanagyfalu</v>
          </cell>
        </row>
        <row r="2835">
          <cell r="BT2835" t="str">
            <v>Tiszanána</v>
          </cell>
        </row>
        <row r="2836">
          <cell r="BT2836" t="str">
            <v>Tiszaörs</v>
          </cell>
        </row>
        <row r="2837">
          <cell r="BT2837" t="str">
            <v>Tiszapalkonya</v>
          </cell>
        </row>
        <row r="2838">
          <cell r="BT2838" t="str">
            <v>Tiszapüspöki</v>
          </cell>
        </row>
        <row r="2839">
          <cell r="BT2839" t="str">
            <v>Tiszarád</v>
          </cell>
        </row>
        <row r="2840">
          <cell r="BT2840" t="str">
            <v>Tiszaroff</v>
          </cell>
        </row>
        <row r="2841">
          <cell r="BT2841" t="str">
            <v>Tiszasas</v>
          </cell>
        </row>
        <row r="2842">
          <cell r="BT2842" t="str">
            <v>Tiszasüly</v>
          </cell>
        </row>
        <row r="2843">
          <cell r="BT2843" t="str">
            <v>Tiszaszalka</v>
          </cell>
        </row>
        <row r="2844">
          <cell r="BT2844" t="str">
            <v>Tiszaszentimre</v>
          </cell>
        </row>
        <row r="2845">
          <cell r="BT2845" t="str">
            <v>Tiszaszentmárton</v>
          </cell>
        </row>
        <row r="2846">
          <cell r="BT2846" t="str">
            <v>Tiszasziget</v>
          </cell>
        </row>
        <row r="2847">
          <cell r="BT2847" t="str">
            <v>Tiszaszőlős</v>
          </cell>
        </row>
        <row r="2848">
          <cell r="BT2848" t="str">
            <v>Tiszatardos</v>
          </cell>
        </row>
        <row r="2849">
          <cell r="BT2849" t="str">
            <v>Tiszatarján</v>
          </cell>
        </row>
        <row r="2850">
          <cell r="BT2850" t="str">
            <v>Tiszatelek</v>
          </cell>
        </row>
        <row r="2851">
          <cell r="BT2851" t="str">
            <v>Tiszatenyő</v>
          </cell>
        </row>
        <row r="2852">
          <cell r="BT2852" t="str">
            <v>Tiszaug</v>
          </cell>
        </row>
        <row r="2853">
          <cell r="BT2853" t="str">
            <v>Tiszaújváros</v>
          </cell>
        </row>
        <row r="2854">
          <cell r="BT2854" t="str">
            <v>Tiszavalk</v>
          </cell>
        </row>
        <row r="2855">
          <cell r="BT2855" t="str">
            <v>Tiszavárkony</v>
          </cell>
        </row>
        <row r="2856">
          <cell r="BT2856" t="str">
            <v>Tiszavasvári</v>
          </cell>
        </row>
        <row r="2857">
          <cell r="BT2857" t="str">
            <v>Tiszavid</v>
          </cell>
        </row>
        <row r="2858">
          <cell r="BT2858" t="str">
            <v>Tisztaberek</v>
          </cell>
        </row>
        <row r="2859">
          <cell r="BT2859" t="str">
            <v>Tivadar</v>
          </cell>
        </row>
        <row r="2860">
          <cell r="BT2860" t="str">
            <v>Tóalmás</v>
          </cell>
        </row>
        <row r="2861">
          <cell r="BT2861" t="str">
            <v>Tófalu</v>
          </cell>
        </row>
        <row r="2862">
          <cell r="BT2862" t="str">
            <v>Tófej</v>
          </cell>
        </row>
        <row r="2863">
          <cell r="BT2863" t="str">
            <v>Tófű</v>
          </cell>
        </row>
        <row r="2864">
          <cell r="BT2864" t="str">
            <v>Tokaj</v>
          </cell>
        </row>
        <row r="2865">
          <cell r="BT2865" t="str">
            <v>Tokod</v>
          </cell>
        </row>
        <row r="2866">
          <cell r="BT2866" t="str">
            <v>Tokodaltáró</v>
          </cell>
        </row>
        <row r="2867">
          <cell r="BT2867" t="str">
            <v>Tokorcs</v>
          </cell>
        </row>
        <row r="2868">
          <cell r="BT2868" t="str">
            <v>Tolcsva</v>
          </cell>
        </row>
        <row r="2869">
          <cell r="BT2869" t="str">
            <v>Told</v>
          </cell>
        </row>
        <row r="2870">
          <cell r="BT2870" t="str">
            <v>Tolmács</v>
          </cell>
        </row>
        <row r="2871">
          <cell r="BT2871" t="str">
            <v>Tolna</v>
          </cell>
        </row>
        <row r="2872">
          <cell r="BT2872" t="str">
            <v>Tolnanémedi</v>
          </cell>
        </row>
        <row r="2873">
          <cell r="BT2873" t="str">
            <v>Tomajmonostora</v>
          </cell>
        </row>
        <row r="2874">
          <cell r="BT2874" t="str">
            <v>Tomor</v>
          </cell>
        </row>
        <row r="2875">
          <cell r="BT2875" t="str">
            <v>Tompa</v>
          </cell>
        </row>
        <row r="2876">
          <cell r="BT2876" t="str">
            <v>Tompaládony</v>
          </cell>
        </row>
        <row r="2877">
          <cell r="BT2877" t="str">
            <v>Tordas</v>
          </cell>
        </row>
        <row r="2878">
          <cell r="BT2878" t="str">
            <v>Tormafölde</v>
          </cell>
        </row>
        <row r="2879">
          <cell r="BT2879" t="str">
            <v>Tormás</v>
          </cell>
        </row>
        <row r="2880">
          <cell r="BT2880" t="str">
            <v>Tormásliget</v>
          </cell>
        </row>
        <row r="2881">
          <cell r="BT2881" t="str">
            <v>Tornabarakony</v>
          </cell>
        </row>
        <row r="2882">
          <cell r="BT2882" t="str">
            <v>Tornakápolna</v>
          </cell>
        </row>
        <row r="2883">
          <cell r="BT2883" t="str">
            <v>Tornanádaska</v>
          </cell>
        </row>
        <row r="2884">
          <cell r="BT2884" t="str">
            <v>Tornaszentandrás</v>
          </cell>
        </row>
        <row r="2885">
          <cell r="BT2885" t="str">
            <v>Tornaszentjakab</v>
          </cell>
        </row>
        <row r="2886">
          <cell r="BT2886" t="str">
            <v>Tornyiszentmiklós</v>
          </cell>
        </row>
        <row r="2887">
          <cell r="BT2887" t="str">
            <v>Tornyosnémeti</v>
          </cell>
        </row>
        <row r="2888">
          <cell r="BT2888" t="str">
            <v>Tornyospálca</v>
          </cell>
        </row>
        <row r="2889">
          <cell r="BT2889" t="str">
            <v>Torony</v>
          </cell>
        </row>
        <row r="2890">
          <cell r="BT2890" t="str">
            <v>Torvaj</v>
          </cell>
        </row>
        <row r="2891">
          <cell r="BT2891" t="str">
            <v>Tószeg</v>
          </cell>
        </row>
        <row r="2892">
          <cell r="BT2892" t="str">
            <v>Tótkomlós</v>
          </cell>
        </row>
        <row r="2893">
          <cell r="BT2893" t="str">
            <v>Tótszentgyörgy</v>
          </cell>
        </row>
        <row r="2894">
          <cell r="BT2894" t="str">
            <v>Tótszentmárton</v>
          </cell>
        </row>
        <row r="2895">
          <cell r="BT2895" t="str">
            <v>Tótszerdahely</v>
          </cell>
        </row>
        <row r="2896">
          <cell r="BT2896" t="str">
            <v>Tótújfalu</v>
          </cell>
        </row>
        <row r="2897">
          <cell r="BT2897" t="str">
            <v>Tótvázsony</v>
          </cell>
        </row>
        <row r="2898">
          <cell r="BT2898" t="str">
            <v>Tök</v>
          </cell>
        </row>
        <row r="2899">
          <cell r="BT2899" t="str">
            <v>Tököl</v>
          </cell>
        </row>
        <row r="2900">
          <cell r="BT2900" t="str">
            <v>Töltéstava</v>
          </cell>
        </row>
        <row r="2901">
          <cell r="BT2901" t="str">
            <v>Tömörd</v>
          </cell>
        </row>
        <row r="2902">
          <cell r="BT2902" t="str">
            <v>Tömörkény</v>
          </cell>
        </row>
        <row r="2903">
          <cell r="BT2903" t="str">
            <v>Törökbálint</v>
          </cell>
        </row>
        <row r="2904">
          <cell r="BT2904" t="str">
            <v>Törökkoppány</v>
          </cell>
        </row>
        <row r="2905">
          <cell r="BT2905" t="str">
            <v>Törökszentmiklós</v>
          </cell>
        </row>
        <row r="2906">
          <cell r="BT2906" t="str">
            <v>Törtel</v>
          </cell>
        </row>
        <row r="2907">
          <cell r="BT2907" t="str">
            <v>Töttös</v>
          </cell>
        </row>
        <row r="2908">
          <cell r="BT2908" t="str">
            <v>Trizs</v>
          </cell>
        </row>
        <row r="2909">
          <cell r="BT2909" t="str">
            <v>Tunyogmatolcs</v>
          </cell>
        </row>
        <row r="2910">
          <cell r="BT2910" t="str">
            <v>Tura</v>
          </cell>
        </row>
        <row r="2911">
          <cell r="BT2911" t="str">
            <v>Túristvándi</v>
          </cell>
        </row>
        <row r="2912">
          <cell r="BT2912" t="str">
            <v>Túrkeve</v>
          </cell>
        </row>
        <row r="2913">
          <cell r="BT2913" t="str">
            <v>Túrony</v>
          </cell>
        </row>
        <row r="2914">
          <cell r="BT2914" t="str">
            <v>Túrricse</v>
          </cell>
        </row>
        <row r="2915">
          <cell r="BT2915" t="str">
            <v>Tuzsér</v>
          </cell>
        </row>
        <row r="2916">
          <cell r="BT2916" t="str">
            <v>Türje</v>
          </cell>
        </row>
        <row r="2917">
          <cell r="BT2917" t="str">
            <v>Tüskevár</v>
          </cell>
        </row>
        <row r="2918">
          <cell r="BT2918" t="str">
            <v>Tyukod</v>
          </cell>
        </row>
        <row r="2919">
          <cell r="BT2919" t="str">
            <v>Udvar</v>
          </cell>
        </row>
        <row r="2920">
          <cell r="BT2920" t="str">
            <v>Udvari</v>
          </cell>
        </row>
        <row r="2921">
          <cell r="BT2921" t="str">
            <v>Ugod</v>
          </cell>
        </row>
        <row r="2922">
          <cell r="BT2922" t="str">
            <v>Újbarok</v>
          </cell>
        </row>
        <row r="2923">
          <cell r="BT2923" t="str">
            <v>Újcsanálos</v>
          </cell>
        </row>
        <row r="2924">
          <cell r="BT2924" t="str">
            <v>Újdombrád</v>
          </cell>
        </row>
        <row r="2925">
          <cell r="BT2925" t="str">
            <v>Újfehértó</v>
          </cell>
        </row>
        <row r="2926">
          <cell r="BT2926" t="str">
            <v>Újhartyán</v>
          </cell>
        </row>
        <row r="2927">
          <cell r="BT2927" t="str">
            <v>Újiráz</v>
          </cell>
        </row>
        <row r="2928">
          <cell r="BT2928" t="str">
            <v>Újireg</v>
          </cell>
        </row>
        <row r="2929">
          <cell r="BT2929" t="str">
            <v>Újkenéz</v>
          </cell>
        </row>
        <row r="2930">
          <cell r="BT2930" t="str">
            <v>Újkér</v>
          </cell>
        </row>
        <row r="2931">
          <cell r="BT2931" t="str">
            <v>Újkígyós</v>
          </cell>
        </row>
        <row r="2932">
          <cell r="BT2932" t="str">
            <v>Újlengyel</v>
          </cell>
        </row>
        <row r="2933">
          <cell r="BT2933" t="str">
            <v>Újléta</v>
          </cell>
        </row>
        <row r="2934">
          <cell r="BT2934" t="str">
            <v>Újlőrincfalva</v>
          </cell>
        </row>
        <row r="2935">
          <cell r="BT2935" t="str">
            <v>Újpetre</v>
          </cell>
        </row>
        <row r="2936">
          <cell r="BT2936" t="str">
            <v>Újrónafő</v>
          </cell>
        </row>
        <row r="2937">
          <cell r="BT2937" t="str">
            <v>Újsolt</v>
          </cell>
        </row>
        <row r="2938">
          <cell r="BT2938" t="str">
            <v>Újszalonta</v>
          </cell>
        </row>
        <row r="2939">
          <cell r="BT2939" t="str">
            <v>Újszász</v>
          </cell>
        </row>
        <row r="2940">
          <cell r="BT2940" t="str">
            <v>Újszentiván</v>
          </cell>
        </row>
        <row r="2941">
          <cell r="BT2941" t="str">
            <v>Újszentmargita</v>
          </cell>
        </row>
        <row r="2942">
          <cell r="BT2942" t="str">
            <v>Újszilvás</v>
          </cell>
        </row>
        <row r="2943">
          <cell r="BT2943" t="str">
            <v>Újtelek</v>
          </cell>
        </row>
        <row r="2944">
          <cell r="BT2944" t="str">
            <v>Újtikos</v>
          </cell>
        </row>
        <row r="2945">
          <cell r="BT2945" t="str">
            <v>Újudvar</v>
          </cell>
        </row>
        <row r="2946">
          <cell r="BT2946" t="str">
            <v>Újvárfalva</v>
          </cell>
        </row>
        <row r="2947">
          <cell r="BT2947" t="str">
            <v>Ukk</v>
          </cell>
        </row>
        <row r="2948">
          <cell r="BT2948" t="str">
            <v>Und</v>
          </cell>
        </row>
        <row r="2949">
          <cell r="BT2949" t="str">
            <v>Úny</v>
          </cell>
        </row>
        <row r="2950">
          <cell r="BT2950" t="str">
            <v>Uppony</v>
          </cell>
        </row>
        <row r="2951">
          <cell r="BT2951" t="str">
            <v>Ura</v>
          </cell>
        </row>
        <row r="2952">
          <cell r="BT2952" t="str">
            <v>Uraiújfalu</v>
          </cell>
        </row>
        <row r="2953">
          <cell r="BT2953" t="str">
            <v>Úrhida</v>
          </cell>
        </row>
        <row r="2954">
          <cell r="BT2954" t="str">
            <v>Úri</v>
          </cell>
        </row>
        <row r="2955">
          <cell r="BT2955" t="str">
            <v>Úrkút</v>
          </cell>
        </row>
        <row r="2956">
          <cell r="BT2956" t="str">
            <v>Uszka</v>
          </cell>
        </row>
        <row r="2957">
          <cell r="BT2957" t="str">
            <v>Uszód</v>
          </cell>
        </row>
        <row r="2958">
          <cell r="BT2958" t="str">
            <v>Uzsa</v>
          </cell>
        </row>
        <row r="2959">
          <cell r="BT2959" t="str">
            <v>Üllés</v>
          </cell>
        </row>
        <row r="2960">
          <cell r="BT2960" t="str">
            <v>Üllő</v>
          </cell>
        </row>
        <row r="2961">
          <cell r="BT2961" t="str">
            <v>Üröm</v>
          </cell>
        </row>
        <row r="2962">
          <cell r="BT2962" t="str">
            <v>Vác</v>
          </cell>
        </row>
        <row r="2963">
          <cell r="BT2963" t="str">
            <v>Vácduka</v>
          </cell>
        </row>
        <row r="2964">
          <cell r="BT2964" t="str">
            <v>Vácegres</v>
          </cell>
        </row>
        <row r="2965">
          <cell r="BT2965" t="str">
            <v>Váchartyán</v>
          </cell>
        </row>
        <row r="2966">
          <cell r="BT2966" t="str">
            <v>Váckisújfalu</v>
          </cell>
        </row>
        <row r="2967">
          <cell r="BT2967" t="str">
            <v>Vácrátót</v>
          </cell>
        </row>
        <row r="2968">
          <cell r="BT2968" t="str">
            <v>Vácszentlászló</v>
          </cell>
        </row>
        <row r="2969">
          <cell r="BT2969" t="str">
            <v>Vadna</v>
          </cell>
        </row>
        <row r="2970">
          <cell r="BT2970" t="str">
            <v>Vadosfa</v>
          </cell>
        </row>
        <row r="2971">
          <cell r="BT2971" t="str">
            <v>Vág</v>
          </cell>
        </row>
        <row r="2972">
          <cell r="BT2972" t="str">
            <v>Vágáshuta</v>
          </cell>
        </row>
        <row r="2973">
          <cell r="BT2973" t="str">
            <v>Vaja</v>
          </cell>
        </row>
        <row r="2974">
          <cell r="BT2974" t="str">
            <v>Vajdácska</v>
          </cell>
        </row>
        <row r="2975">
          <cell r="BT2975" t="str">
            <v>Vajszló</v>
          </cell>
        </row>
        <row r="2976">
          <cell r="BT2976" t="str">
            <v>Vajta</v>
          </cell>
        </row>
        <row r="2977">
          <cell r="BT2977" t="str">
            <v>Vál</v>
          </cell>
        </row>
        <row r="2978">
          <cell r="BT2978" t="str">
            <v>Valkó</v>
          </cell>
        </row>
        <row r="2979">
          <cell r="BT2979" t="str">
            <v>Valkonya</v>
          </cell>
        </row>
        <row r="2980">
          <cell r="BT2980" t="str">
            <v>Vállaj</v>
          </cell>
        </row>
        <row r="2981">
          <cell r="BT2981" t="str">
            <v>Vállus</v>
          </cell>
        </row>
        <row r="2982">
          <cell r="BT2982" t="str">
            <v>Vámosatya</v>
          </cell>
        </row>
        <row r="2983">
          <cell r="BT2983" t="str">
            <v>Vámoscsalád</v>
          </cell>
        </row>
        <row r="2984">
          <cell r="BT2984" t="str">
            <v>Vámosgyörk</v>
          </cell>
        </row>
        <row r="2985">
          <cell r="BT2985" t="str">
            <v>Vámosmikola</v>
          </cell>
        </row>
        <row r="2986">
          <cell r="BT2986" t="str">
            <v>Vámosoroszi</v>
          </cell>
        </row>
        <row r="2987">
          <cell r="BT2987" t="str">
            <v>Vámospércs</v>
          </cell>
        </row>
        <row r="2988">
          <cell r="BT2988" t="str">
            <v>Vámosújfalu</v>
          </cell>
        </row>
        <row r="2989">
          <cell r="BT2989" t="str">
            <v>Vámosszabadi</v>
          </cell>
        </row>
        <row r="2990">
          <cell r="BT2990" t="str">
            <v>Váncsod</v>
          </cell>
        </row>
        <row r="2991">
          <cell r="BT2991" t="str">
            <v>Vanyarc</v>
          </cell>
        </row>
        <row r="2992">
          <cell r="BT2992" t="str">
            <v>Vanyola</v>
          </cell>
        </row>
        <row r="2993">
          <cell r="BT2993" t="str">
            <v>Várad</v>
          </cell>
        </row>
        <row r="2994">
          <cell r="BT2994" t="str">
            <v>Váralja</v>
          </cell>
        </row>
        <row r="2995">
          <cell r="BT2995" t="str">
            <v>Varászló</v>
          </cell>
        </row>
        <row r="2996">
          <cell r="BT2996" t="str">
            <v>Váraszó</v>
          </cell>
        </row>
        <row r="2997">
          <cell r="BT2997" t="str">
            <v>Várbalog</v>
          </cell>
        </row>
        <row r="2998">
          <cell r="BT2998" t="str">
            <v>Varbó</v>
          </cell>
        </row>
        <row r="2999">
          <cell r="BT2999" t="str">
            <v>Varbóc</v>
          </cell>
        </row>
        <row r="3000">
          <cell r="BT3000" t="str">
            <v>Várda</v>
          </cell>
        </row>
        <row r="3001">
          <cell r="BT3001" t="str">
            <v>Várdomb</v>
          </cell>
        </row>
        <row r="3002">
          <cell r="BT3002" t="str">
            <v>Várfölde</v>
          </cell>
        </row>
        <row r="3003">
          <cell r="BT3003" t="str">
            <v>Varga</v>
          </cell>
        </row>
        <row r="3004">
          <cell r="BT3004" t="str">
            <v>Várgesztes</v>
          </cell>
        </row>
        <row r="3005">
          <cell r="BT3005" t="str">
            <v>Várkesző</v>
          </cell>
        </row>
        <row r="3006">
          <cell r="BT3006" t="str">
            <v>Várong</v>
          </cell>
        </row>
        <row r="3007">
          <cell r="BT3007" t="str">
            <v>Városföld</v>
          </cell>
        </row>
        <row r="3008">
          <cell r="BT3008" t="str">
            <v>Városlőd</v>
          </cell>
        </row>
        <row r="3009">
          <cell r="BT3009" t="str">
            <v>Várpalota</v>
          </cell>
        </row>
        <row r="3010">
          <cell r="BT3010" t="str">
            <v>Varsád</v>
          </cell>
        </row>
        <row r="3011">
          <cell r="BT3011" t="str">
            <v>Varsány</v>
          </cell>
        </row>
        <row r="3012">
          <cell r="BT3012" t="str">
            <v>Várvölgy</v>
          </cell>
        </row>
        <row r="3013">
          <cell r="BT3013" t="str">
            <v>Vasad</v>
          </cell>
        </row>
        <row r="3014">
          <cell r="BT3014" t="str">
            <v>Vasalja</v>
          </cell>
        </row>
        <row r="3015">
          <cell r="BT3015" t="str">
            <v>Vásárosbéc</v>
          </cell>
        </row>
        <row r="3016">
          <cell r="BT3016" t="str">
            <v>Vásárosdombó</v>
          </cell>
        </row>
        <row r="3017">
          <cell r="BT3017" t="str">
            <v>Vásárosfalu</v>
          </cell>
        </row>
        <row r="3018">
          <cell r="BT3018" t="str">
            <v>Vásárosmiske</v>
          </cell>
        </row>
        <row r="3019">
          <cell r="BT3019" t="str">
            <v>Vásárosnamény</v>
          </cell>
        </row>
        <row r="3020">
          <cell r="BT3020" t="str">
            <v>Vasasszonyfa</v>
          </cell>
        </row>
        <row r="3021">
          <cell r="BT3021" t="str">
            <v>Vasboldogasszony</v>
          </cell>
        </row>
        <row r="3022">
          <cell r="BT3022" t="str">
            <v>Vasegerszeg</v>
          </cell>
        </row>
        <row r="3023">
          <cell r="BT3023" t="str">
            <v>Vashosszúfalu</v>
          </cell>
        </row>
        <row r="3024">
          <cell r="BT3024" t="str">
            <v>Vaskeresztes</v>
          </cell>
        </row>
        <row r="3025">
          <cell r="BT3025" t="str">
            <v>Vaskút</v>
          </cell>
        </row>
        <row r="3026">
          <cell r="BT3026" t="str">
            <v>Vasmegyer</v>
          </cell>
        </row>
        <row r="3027">
          <cell r="BT3027" t="str">
            <v>Vaspör</v>
          </cell>
        </row>
        <row r="3028">
          <cell r="BT3028" t="str">
            <v>Vassurány</v>
          </cell>
        </row>
        <row r="3029">
          <cell r="BT3029" t="str">
            <v>Vasszécseny</v>
          </cell>
        </row>
        <row r="3030">
          <cell r="BT3030" t="str">
            <v>Vasszentmihály</v>
          </cell>
        </row>
        <row r="3031">
          <cell r="BT3031" t="str">
            <v>Vasszilvágy</v>
          </cell>
        </row>
        <row r="3032">
          <cell r="BT3032" t="str">
            <v>Vasvár</v>
          </cell>
        </row>
        <row r="3033">
          <cell r="BT3033" t="str">
            <v>Vaszar</v>
          </cell>
        </row>
        <row r="3034">
          <cell r="BT3034" t="str">
            <v>Vászoly</v>
          </cell>
        </row>
        <row r="3035">
          <cell r="BT3035" t="str">
            <v>Vát</v>
          </cell>
        </row>
        <row r="3036">
          <cell r="BT3036" t="str">
            <v>Vatta</v>
          </cell>
        </row>
        <row r="3037">
          <cell r="BT3037" t="str">
            <v>Vázsnok</v>
          </cell>
        </row>
        <row r="3038">
          <cell r="BT3038" t="str">
            <v>Vécs</v>
          </cell>
        </row>
        <row r="3039">
          <cell r="BT3039" t="str">
            <v>Vecsés</v>
          </cell>
        </row>
        <row r="3040">
          <cell r="BT3040" t="str">
            <v>Végegyháza</v>
          </cell>
        </row>
        <row r="3041">
          <cell r="BT3041" t="str">
            <v>Vejti</v>
          </cell>
        </row>
        <row r="3042">
          <cell r="BT3042" t="str">
            <v>Vékény</v>
          </cell>
        </row>
        <row r="3043">
          <cell r="BT3043" t="str">
            <v>Vekerd</v>
          </cell>
        </row>
        <row r="3044">
          <cell r="BT3044" t="str">
            <v>Velem</v>
          </cell>
        </row>
        <row r="3045">
          <cell r="BT3045" t="str">
            <v>Velemér</v>
          </cell>
        </row>
        <row r="3046">
          <cell r="BT3046" t="str">
            <v>Velence</v>
          </cell>
        </row>
        <row r="3047">
          <cell r="BT3047" t="str">
            <v>Velény</v>
          </cell>
        </row>
        <row r="3048">
          <cell r="BT3048" t="str">
            <v>Véménd</v>
          </cell>
        </row>
        <row r="3049">
          <cell r="BT3049" t="str">
            <v>Vének</v>
          </cell>
        </row>
        <row r="3050">
          <cell r="BT3050" t="str">
            <v>Vép</v>
          </cell>
        </row>
        <row r="3051">
          <cell r="BT3051" t="str">
            <v>Vereb</v>
          </cell>
        </row>
        <row r="3052">
          <cell r="BT3052" t="str">
            <v>Veresegyház</v>
          </cell>
        </row>
        <row r="3053">
          <cell r="BT3053" t="str">
            <v>Verőce</v>
          </cell>
        </row>
        <row r="3054">
          <cell r="BT3054" t="str">
            <v>Verpelét</v>
          </cell>
        </row>
        <row r="3055">
          <cell r="BT3055" t="str">
            <v>Verseg</v>
          </cell>
        </row>
        <row r="3056">
          <cell r="BT3056" t="str">
            <v>Versend</v>
          </cell>
        </row>
        <row r="3057">
          <cell r="BT3057" t="str">
            <v>Vértesacsa</v>
          </cell>
        </row>
        <row r="3058">
          <cell r="BT3058" t="str">
            <v>Vértesboglár</v>
          </cell>
        </row>
        <row r="3059">
          <cell r="BT3059" t="str">
            <v>Vérteskethely</v>
          </cell>
        </row>
        <row r="3060">
          <cell r="BT3060" t="str">
            <v>Vértessomló</v>
          </cell>
        </row>
        <row r="3061">
          <cell r="BT3061" t="str">
            <v>Vértestolna</v>
          </cell>
        </row>
        <row r="3062">
          <cell r="BT3062" t="str">
            <v>Vértesszőlős</v>
          </cell>
        </row>
        <row r="3063">
          <cell r="BT3063" t="str">
            <v>Vése</v>
          </cell>
        </row>
        <row r="3064">
          <cell r="BT3064" t="str">
            <v>Veszkény</v>
          </cell>
        </row>
        <row r="3065">
          <cell r="BT3065" t="str">
            <v>Veszprém</v>
          </cell>
        </row>
        <row r="3066">
          <cell r="BT3066" t="str">
            <v>Veszprémfajsz</v>
          </cell>
        </row>
        <row r="3067">
          <cell r="BT3067" t="str">
            <v>Veszprémgalsa</v>
          </cell>
        </row>
        <row r="3068">
          <cell r="BT3068" t="str">
            <v>Veszprémvarsány</v>
          </cell>
        </row>
        <row r="3069">
          <cell r="BT3069" t="str">
            <v>Vésztő</v>
          </cell>
        </row>
        <row r="3070">
          <cell r="BT3070" t="str">
            <v>Vezseny</v>
          </cell>
        </row>
        <row r="3071">
          <cell r="BT3071" t="str">
            <v>Vid</v>
          </cell>
        </row>
        <row r="3072">
          <cell r="BT3072" t="str">
            <v>Vigántpetend</v>
          </cell>
        </row>
        <row r="3073">
          <cell r="BT3073" t="str">
            <v>Villány</v>
          </cell>
        </row>
        <row r="3074">
          <cell r="BT3074" t="str">
            <v>Villánykövesd</v>
          </cell>
        </row>
        <row r="3075">
          <cell r="BT3075" t="str">
            <v>Vilmány</v>
          </cell>
        </row>
        <row r="3076">
          <cell r="BT3076" t="str">
            <v>Vilonya</v>
          </cell>
        </row>
        <row r="3077">
          <cell r="BT3077" t="str">
            <v>Vilyvitány</v>
          </cell>
        </row>
        <row r="3078">
          <cell r="BT3078" t="str">
            <v>Vinár</v>
          </cell>
        </row>
        <row r="3079">
          <cell r="BT3079" t="str">
            <v>Vindornyafok</v>
          </cell>
        </row>
        <row r="3080">
          <cell r="BT3080" t="str">
            <v>Vindornyalak</v>
          </cell>
        </row>
        <row r="3081">
          <cell r="BT3081" t="str">
            <v>Vindornyaszőlős</v>
          </cell>
        </row>
        <row r="3082">
          <cell r="BT3082" t="str">
            <v>Visegrád</v>
          </cell>
        </row>
        <row r="3083">
          <cell r="BT3083" t="str">
            <v>Visnye</v>
          </cell>
        </row>
        <row r="3084">
          <cell r="BT3084" t="str">
            <v>Visonta</v>
          </cell>
        </row>
        <row r="3085">
          <cell r="BT3085" t="str">
            <v>Viss</v>
          </cell>
        </row>
        <row r="3086">
          <cell r="BT3086" t="str">
            <v>Visz</v>
          </cell>
        </row>
        <row r="3087">
          <cell r="BT3087" t="str">
            <v>Viszák</v>
          </cell>
        </row>
        <row r="3088">
          <cell r="BT3088" t="str">
            <v>Viszló</v>
          </cell>
        </row>
        <row r="3089">
          <cell r="BT3089" t="str">
            <v>Visznek</v>
          </cell>
        </row>
        <row r="3090">
          <cell r="BT3090" t="str">
            <v>Vitnyéd</v>
          </cell>
        </row>
        <row r="3091">
          <cell r="BT3091" t="str">
            <v>Vízvár</v>
          </cell>
        </row>
        <row r="3092">
          <cell r="BT3092" t="str">
            <v>Vizslás</v>
          </cell>
        </row>
        <row r="3093">
          <cell r="BT3093" t="str">
            <v>Vizsoly</v>
          </cell>
        </row>
        <row r="3094">
          <cell r="BT3094" t="str">
            <v>Vokány</v>
          </cell>
        </row>
        <row r="3095">
          <cell r="BT3095" t="str">
            <v>Vonyarcvashegy</v>
          </cell>
        </row>
        <row r="3096">
          <cell r="BT3096" t="str">
            <v>Vöckönd</v>
          </cell>
        </row>
        <row r="3097">
          <cell r="BT3097" t="str">
            <v>Völcsej</v>
          </cell>
        </row>
        <row r="3098">
          <cell r="BT3098" t="str">
            <v>Vönöck</v>
          </cell>
        </row>
        <row r="3099">
          <cell r="BT3099" t="str">
            <v>Vöröstó</v>
          </cell>
        </row>
        <row r="3100">
          <cell r="BT3100" t="str">
            <v>Vörs</v>
          </cell>
        </row>
        <row r="3101">
          <cell r="BT3101" t="str">
            <v>Zabar</v>
          </cell>
        </row>
        <row r="3102">
          <cell r="BT3102" t="str">
            <v>Zádor</v>
          </cell>
        </row>
        <row r="3103">
          <cell r="BT3103" t="str">
            <v>Zádorfalva</v>
          </cell>
        </row>
        <row r="3104">
          <cell r="BT3104" t="str">
            <v>Zagyvarékas</v>
          </cell>
        </row>
        <row r="3105">
          <cell r="BT3105" t="str">
            <v>Zagyvaszántó</v>
          </cell>
        </row>
        <row r="3106">
          <cell r="BT3106" t="str">
            <v>Záhony</v>
          </cell>
        </row>
        <row r="3107">
          <cell r="BT3107" t="str">
            <v>Zajk</v>
          </cell>
        </row>
        <row r="3108">
          <cell r="BT3108" t="str">
            <v>Zajta</v>
          </cell>
        </row>
        <row r="3109">
          <cell r="BT3109" t="str">
            <v>Zákány</v>
          </cell>
        </row>
        <row r="3110">
          <cell r="BT3110" t="str">
            <v>Zákányfalu</v>
          </cell>
        </row>
        <row r="3111">
          <cell r="BT3111" t="str">
            <v>Zákányszék</v>
          </cell>
        </row>
        <row r="3112">
          <cell r="BT3112" t="str">
            <v>Zala</v>
          </cell>
        </row>
        <row r="3113">
          <cell r="BT3113" t="str">
            <v>Zalaapáti</v>
          </cell>
        </row>
        <row r="3114">
          <cell r="BT3114" t="str">
            <v>Zalabaksa</v>
          </cell>
        </row>
        <row r="3115">
          <cell r="BT3115" t="str">
            <v>Zalabér</v>
          </cell>
        </row>
        <row r="3116">
          <cell r="BT3116" t="str">
            <v>Zalaboldogfa</v>
          </cell>
        </row>
        <row r="3117">
          <cell r="BT3117" t="str">
            <v>Zalacsány</v>
          </cell>
        </row>
        <row r="3118">
          <cell r="BT3118" t="str">
            <v>Zalacséb</v>
          </cell>
        </row>
        <row r="3119">
          <cell r="BT3119" t="str">
            <v>Zalaegerszeg</v>
          </cell>
        </row>
        <row r="3120">
          <cell r="BT3120" t="str">
            <v>Zalaerdőd</v>
          </cell>
        </row>
        <row r="3121">
          <cell r="BT3121" t="str">
            <v>Zalagyömörő</v>
          </cell>
        </row>
        <row r="3122">
          <cell r="BT3122" t="str">
            <v>Zalahaláp</v>
          </cell>
        </row>
        <row r="3123">
          <cell r="BT3123" t="str">
            <v>Zalaháshágy</v>
          </cell>
        </row>
        <row r="3124">
          <cell r="BT3124" t="str">
            <v>Zalaigrice</v>
          </cell>
        </row>
        <row r="3125">
          <cell r="BT3125" t="str">
            <v>Zalaistvánd</v>
          </cell>
        </row>
        <row r="3126">
          <cell r="BT3126" t="str">
            <v>Zalakaros</v>
          </cell>
        </row>
        <row r="3127">
          <cell r="BT3127" t="str">
            <v>Zalakomár</v>
          </cell>
        </row>
        <row r="3128">
          <cell r="BT3128" t="str">
            <v>Zalaköveskút</v>
          </cell>
        </row>
        <row r="3129">
          <cell r="BT3129" t="str">
            <v>Zalalövő</v>
          </cell>
        </row>
        <row r="3130">
          <cell r="BT3130" t="str">
            <v>Zalameggyes</v>
          </cell>
        </row>
        <row r="3131">
          <cell r="BT3131" t="str">
            <v>Zalamerenye</v>
          </cell>
        </row>
        <row r="3132">
          <cell r="BT3132" t="str">
            <v>Zalasárszeg</v>
          </cell>
        </row>
        <row r="3133">
          <cell r="BT3133" t="str">
            <v>Zalaszabar</v>
          </cell>
        </row>
        <row r="3134">
          <cell r="BT3134" t="str">
            <v>Zalaszántó</v>
          </cell>
        </row>
        <row r="3135">
          <cell r="BT3135" t="str">
            <v>Zalaszegvár</v>
          </cell>
        </row>
        <row r="3136">
          <cell r="BT3136" t="str">
            <v>Zalaszentbalázs</v>
          </cell>
        </row>
        <row r="3137">
          <cell r="BT3137" t="str">
            <v>Zalaszentgrót</v>
          </cell>
        </row>
        <row r="3138">
          <cell r="BT3138" t="str">
            <v>Zalaszentgyörgy</v>
          </cell>
        </row>
        <row r="3139">
          <cell r="BT3139" t="str">
            <v>Zalaszentiván</v>
          </cell>
        </row>
        <row r="3140">
          <cell r="BT3140" t="str">
            <v>Zalaszentjakab</v>
          </cell>
        </row>
        <row r="3141">
          <cell r="BT3141" t="str">
            <v>Zalaszentlászló</v>
          </cell>
        </row>
        <row r="3142">
          <cell r="BT3142" t="str">
            <v>Zalaszentlőrinc</v>
          </cell>
        </row>
        <row r="3143">
          <cell r="BT3143" t="str">
            <v>Zalaszentmárton</v>
          </cell>
        </row>
        <row r="3144">
          <cell r="BT3144" t="str">
            <v>Zalaszentmihály</v>
          </cell>
        </row>
        <row r="3145">
          <cell r="BT3145" t="str">
            <v>Zalaszombatfa</v>
          </cell>
        </row>
        <row r="3146">
          <cell r="BT3146" t="str">
            <v>Zaláta</v>
          </cell>
        </row>
        <row r="3147">
          <cell r="BT3147" t="str">
            <v>Zalatárnok</v>
          </cell>
        </row>
        <row r="3148">
          <cell r="BT3148" t="str">
            <v>Zalaújlak</v>
          </cell>
        </row>
        <row r="3149">
          <cell r="BT3149" t="str">
            <v>Zalavár</v>
          </cell>
        </row>
        <row r="3150">
          <cell r="BT3150" t="str">
            <v>Zalavég</v>
          </cell>
        </row>
        <row r="3151">
          <cell r="BT3151" t="str">
            <v>Zalkod</v>
          </cell>
        </row>
        <row r="3152">
          <cell r="BT3152" t="str">
            <v>Zamárdi</v>
          </cell>
        </row>
        <row r="3153">
          <cell r="BT3153" t="str">
            <v>Zámoly</v>
          </cell>
        </row>
        <row r="3154">
          <cell r="BT3154" t="str">
            <v>Zánka</v>
          </cell>
        </row>
        <row r="3155">
          <cell r="BT3155" t="str">
            <v>Zaránk</v>
          </cell>
        </row>
        <row r="3156">
          <cell r="BT3156" t="str">
            <v>Závod</v>
          </cell>
        </row>
        <row r="3157">
          <cell r="BT3157" t="str">
            <v>Zebecke</v>
          </cell>
        </row>
        <row r="3158">
          <cell r="BT3158" t="str">
            <v>Zebegény</v>
          </cell>
        </row>
        <row r="3159">
          <cell r="BT3159" t="str">
            <v>Zemplénagárd</v>
          </cell>
        </row>
        <row r="3160">
          <cell r="BT3160" t="str">
            <v>Zengővárkony</v>
          </cell>
        </row>
        <row r="3161">
          <cell r="BT3161" t="str">
            <v>Zichyújfalu</v>
          </cell>
        </row>
        <row r="3162">
          <cell r="BT3162" t="str">
            <v>Zics</v>
          </cell>
        </row>
        <row r="3163">
          <cell r="BT3163" t="str">
            <v>Ziliz</v>
          </cell>
        </row>
        <row r="3164">
          <cell r="BT3164" t="str">
            <v>Zimány</v>
          </cell>
        </row>
        <row r="3165">
          <cell r="BT3165" t="str">
            <v>Zirc</v>
          </cell>
        </row>
        <row r="3166">
          <cell r="BT3166" t="str">
            <v>Zók</v>
          </cell>
        </row>
        <row r="3167">
          <cell r="BT3167" t="str">
            <v>Zomba</v>
          </cell>
        </row>
        <row r="3168">
          <cell r="BT3168" t="str">
            <v>Zsadány</v>
          </cell>
        </row>
        <row r="3169">
          <cell r="BT3169" t="str">
            <v>Zsáka</v>
          </cell>
        </row>
        <row r="3170">
          <cell r="BT3170" t="str">
            <v>Zsámbék</v>
          </cell>
        </row>
        <row r="3171">
          <cell r="BT3171" t="str">
            <v>Zsámbok</v>
          </cell>
        </row>
        <row r="3172">
          <cell r="BT3172" t="str">
            <v>Zsana</v>
          </cell>
        </row>
        <row r="3173">
          <cell r="BT3173" t="str">
            <v>Zsarolyán</v>
          </cell>
        </row>
        <row r="3174">
          <cell r="BT3174" t="str">
            <v>Zsebeháza</v>
          </cell>
        </row>
        <row r="3175">
          <cell r="BT3175" t="str">
            <v>Zsédeny</v>
          </cell>
        </row>
        <row r="3176">
          <cell r="BT3176" t="str">
            <v>Zselickisfalud</v>
          </cell>
        </row>
        <row r="3177">
          <cell r="BT3177" t="str">
            <v>Zselickislak</v>
          </cell>
        </row>
        <row r="3178">
          <cell r="BT3178" t="str">
            <v>Zselicszentpál</v>
          </cell>
        </row>
        <row r="3179">
          <cell r="BT3179" t="str">
            <v>Zsennye</v>
          </cell>
        </row>
        <row r="3180">
          <cell r="BT3180" t="str">
            <v>Zsira</v>
          </cell>
        </row>
        <row r="3181">
          <cell r="BT3181" t="str">
            <v>Zsombó</v>
          </cell>
        </row>
        <row r="3182">
          <cell r="BT3182" t="str">
            <v>Zsujta</v>
          </cell>
        </row>
        <row r="3183">
          <cell r="BT3183" t="str">
            <v>Zsurk</v>
          </cell>
        </row>
        <row r="3184">
          <cell r="BT3184" t="str">
            <v>Zubogy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view="pageBreakPreview" zoomScaleNormal="100" zoomScaleSheetLayoutView="100" workbookViewId="0"/>
  </sheetViews>
  <sheetFormatPr defaultColWidth="9.28515625" defaultRowHeight="12.75" x14ac:dyDescent="0.2"/>
  <cols>
    <col min="1" max="1" width="9.28515625" style="20"/>
    <col min="2" max="2" width="64.7109375" style="20" customWidth="1"/>
    <col min="3" max="3" width="19.7109375" style="12" customWidth="1"/>
    <col min="4" max="4" width="9.28515625" style="54"/>
    <col min="5" max="16384" width="9.28515625" style="2"/>
  </cols>
  <sheetData>
    <row r="1" spans="1:4" s="132" customFormat="1" ht="15.75" x14ac:dyDescent="0.25">
      <c r="A1" s="123" t="s">
        <v>400</v>
      </c>
      <c r="B1" s="123"/>
      <c r="C1" s="128"/>
      <c r="D1" s="131"/>
    </row>
    <row r="2" spans="1:4" s="132" customFormat="1" ht="15.75" x14ac:dyDescent="0.25">
      <c r="A2" s="123"/>
      <c r="B2" s="123"/>
      <c r="C2" s="128"/>
      <c r="D2" s="131"/>
    </row>
    <row r="3" spans="1:4" s="132" customFormat="1" ht="15.75" x14ac:dyDescent="0.25">
      <c r="A3" s="604" t="s">
        <v>0</v>
      </c>
      <c r="B3" s="605"/>
      <c r="C3" s="605"/>
      <c r="D3" s="131"/>
    </row>
    <row r="4" spans="1:4" s="132" customFormat="1" ht="15.75" x14ac:dyDescent="0.25">
      <c r="A4" s="604" t="s">
        <v>401</v>
      </c>
      <c r="B4" s="605"/>
      <c r="C4" s="605"/>
      <c r="D4" s="131"/>
    </row>
    <row r="5" spans="1:4" s="132" customFormat="1" ht="15.75" x14ac:dyDescent="0.25">
      <c r="A5" s="604" t="s">
        <v>173</v>
      </c>
      <c r="B5" s="605"/>
      <c r="C5" s="605"/>
      <c r="D5" s="131"/>
    </row>
    <row r="6" spans="1:4" s="132" customFormat="1" ht="15.75" x14ac:dyDescent="0.25">
      <c r="A6" s="129"/>
      <c r="B6" s="129"/>
      <c r="C6" s="130"/>
      <c r="D6" s="131"/>
    </row>
    <row r="7" spans="1:4" s="132" customFormat="1" ht="15.75" x14ac:dyDescent="0.25">
      <c r="A7" s="604" t="s">
        <v>1</v>
      </c>
      <c r="B7" s="605"/>
      <c r="C7" s="605"/>
      <c r="D7" s="131"/>
    </row>
    <row r="8" spans="1:4" ht="13.5" thickBot="1" x14ac:dyDescent="0.25">
      <c r="A8" s="148"/>
      <c r="B8" s="606" t="s">
        <v>7</v>
      </c>
      <c r="C8" s="606"/>
    </row>
    <row r="9" spans="1:4" ht="12.75" customHeight="1" x14ac:dyDescent="0.2">
      <c r="A9" s="596" t="s">
        <v>34</v>
      </c>
      <c r="B9" s="599" t="s">
        <v>2</v>
      </c>
      <c r="C9" s="593" t="s">
        <v>35</v>
      </c>
    </row>
    <row r="10" spans="1:4" x14ac:dyDescent="0.2">
      <c r="A10" s="597"/>
      <c r="B10" s="600"/>
      <c r="C10" s="594"/>
    </row>
    <row r="11" spans="1:4" x14ac:dyDescent="0.2">
      <c r="A11" s="598"/>
      <c r="B11" s="601"/>
      <c r="C11" s="595"/>
    </row>
    <row r="12" spans="1:4" x14ac:dyDescent="0.2">
      <c r="A12" s="133" t="s">
        <v>112</v>
      </c>
      <c r="B12" s="134" t="s">
        <v>111</v>
      </c>
      <c r="C12" s="71">
        <f>SUM(C13:C21)</f>
        <v>348229</v>
      </c>
    </row>
    <row r="13" spans="1:4" x14ac:dyDescent="0.2">
      <c r="A13" s="135" t="s">
        <v>113</v>
      </c>
      <c r="B13" s="136" t="s">
        <v>114</v>
      </c>
      <c r="C13" s="68"/>
    </row>
    <row r="14" spans="1:4" x14ac:dyDescent="0.2">
      <c r="A14" s="135" t="s">
        <v>115</v>
      </c>
      <c r="B14" s="136" t="s">
        <v>116</v>
      </c>
      <c r="C14" s="68"/>
    </row>
    <row r="15" spans="1:4" x14ac:dyDescent="0.2">
      <c r="A15" s="135" t="s">
        <v>117</v>
      </c>
      <c r="B15" s="136" t="s">
        <v>118</v>
      </c>
      <c r="C15" s="68"/>
    </row>
    <row r="16" spans="1:4" x14ac:dyDescent="0.2">
      <c r="A16" s="135" t="s">
        <v>119</v>
      </c>
      <c r="B16" s="136" t="s">
        <v>120</v>
      </c>
      <c r="C16" s="68"/>
    </row>
    <row r="17" spans="1:4" x14ac:dyDescent="0.2">
      <c r="A17" s="135" t="s">
        <v>121</v>
      </c>
      <c r="B17" s="136" t="s">
        <v>122</v>
      </c>
      <c r="C17" s="68"/>
    </row>
    <row r="18" spans="1:4" x14ac:dyDescent="0.2">
      <c r="A18" s="135" t="s">
        <v>123</v>
      </c>
      <c r="B18" s="136" t="s">
        <v>124</v>
      </c>
      <c r="C18" s="68"/>
    </row>
    <row r="19" spans="1:4" x14ac:dyDescent="0.2">
      <c r="A19" s="135"/>
      <c r="B19" s="136" t="s">
        <v>125</v>
      </c>
      <c r="C19" s="68">
        <v>182137</v>
      </c>
    </row>
    <row r="20" spans="1:4" x14ac:dyDescent="0.2">
      <c r="A20" s="135"/>
      <c r="B20" s="136" t="s">
        <v>126</v>
      </c>
      <c r="C20" s="68">
        <v>125212</v>
      </c>
    </row>
    <row r="21" spans="1:4" x14ac:dyDescent="0.2">
      <c r="A21" s="137"/>
      <c r="B21" s="138" t="s">
        <v>239</v>
      </c>
      <c r="C21" s="139">
        <v>40880</v>
      </c>
    </row>
    <row r="22" spans="1:4" x14ac:dyDescent="0.2">
      <c r="A22" s="140" t="s">
        <v>127</v>
      </c>
      <c r="B22" s="141" t="s">
        <v>128</v>
      </c>
      <c r="C22" s="71">
        <f>SUM(C23:C24)</f>
        <v>0</v>
      </c>
    </row>
    <row r="23" spans="1:4" x14ac:dyDescent="0.2">
      <c r="A23" s="135" t="s">
        <v>129</v>
      </c>
      <c r="B23" s="136" t="s">
        <v>130</v>
      </c>
      <c r="C23" s="68"/>
    </row>
    <row r="24" spans="1:4" x14ac:dyDescent="0.2">
      <c r="A24" s="135" t="s">
        <v>131</v>
      </c>
      <c r="B24" s="136" t="s">
        <v>132</v>
      </c>
      <c r="C24" s="68"/>
    </row>
    <row r="25" spans="1:4" s="65" customFormat="1" x14ac:dyDescent="0.2">
      <c r="A25" s="142" t="s">
        <v>133</v>
      </c>
      <c r="B25" s="143" t="s">
        <v>134</v>
      </c>
      <c r="C25" s="144">
        <v>0</v>
      </c>
      <c r="D25" s="64"/>
    </row>
    <row r="26" spans="1:4" x14ac:dyDescent="0.2">
      <c r="A26" s="140" t="s">
        <v>135</v>
      </c>
      <c r="B26" s="141" t="s">
        <v>136</v>
      </c>
      <c r="C26" s="71">
        <v>88911</v>
      </c>
    </row>
    <row r="27" spans="1:4" s="65" customFormat="1" x14ac:dyDescent="0.2">
      <c r="A27" s="145" t="s">
        <v>137</v>
      </c>
      <c r="B27" s="105" t="s">
        <v>138</v>
      </c>
      <c r="C27" s="144">
        <v>0</v>
      </c>
      <c r="D27" s="64"/>
    </row>
    <row r="28" spans="1:4" s="67" customFormat="1" x14ac:dyDescent="0.2">
      <c r="A28" s="145" t="s">
        <v>139</v>
      </c>
      <c r="B28" s="105" t="s">
        <v>140</v>
      </c>
      <c r="C28" s="144"/>
      <c r="D28" s="66"/>
    </row>
    <row r="29" spans="1:4" s="67" customFormat="1" x14ac:dyDescent="0.2">
      <c r="A29" s="145" t="s">
        <v>141</v>
      </c>
      <c r="B29" s="105" t="s">
        <v>142</v>
      </c>
      <c r="C29" s="144">
        <v>0</v>
      </c>
      <c r="D29" s="66"/>
    </row>
    <row r="30" spans="1:4" x14ac:dyDescent="0.2">
      <c r="A30" s="146" t="s">
        <v>143</v>
      </c>
      <c r="B30" s="147" t="s">
        <v>144</v>
      </c>
      <c r="C30" s="71">
        <f>SUM(C31:C32)</f>
        <v>305403</v>
      </c>
    </row>
    <row r="31" spans="1:4" x14ac:dyDescent="0.2">
      <c r="A31" s="277" t="s">
        <v>145</v>
      </c>
      <c r="B31" s="278" t="s">
        <v>146</v>
      </c>
      <c r="C31" s="68">
        <v>10600</v>
      </c>
      <c r="D31" s="51"/>
    </row>
    <row r="32" spans="1:4" x14ac:dyDescent="0.2">
      <c r="A32" s="277" t="s">
        <v>240</v>
      </c>
      <c r="B32" s="20" t="s">
        <v>241</v>
      </c>
      <c r="C32" s="68">
        <v>294803</v>
      </c>
      <c r="D32" s="51"/>
    </row>
    <row r="33" spans="1:4" s="74" customFormat="1" ht="15" thickBot="1" x14ac:dyDescent="0.25">
      <c r="A33" s="152"/>
      <c r="B33" s="153" t="s">
        <v>164</v>
      </c>
      <c r="C33" s="154">
        <f>C12+C22+C25+C26+C27+C28+C30</f>
        <v>742543</v>
      </c>
      <c r="D33" s="73"/>
    </row>
    <row r="34" spans="1:4" x14ac:dyDescent="0.2">
      <c r="A34" s="148"/>
      <c r="B34" s="148"/>
      <c r="C34" s="149"/>
    </row>
    <row r="35" spans="1:4" ht="13.5" thickBot="1" x14ac:dyDescent="0.25">
      <c r="A35" s="602" t="s">
        <v>6</v>
      </c>
      <c r="B35" s="603"/>
      <c r="C35" s="603"/>
    </row>
    <row r="36" spans="1:4" ht="12.75" customHeight="1" x14ac:dyDescent="0.2">
      <c r="A36" s="596" t="s">
        <v>34</v>
      </c>
      <c r="B36" s="599" t="s">
        <v>2</v>
      </c>
      <c r="C36" s="593" t="s">
        <v>35</v>
      </c>
    </row>
    <row r="37" spans="1:4" x14ac:dyDescent="0.2">
      <c r="A37" s="597"/>
      <c r="B37" s="600"/>
      <c r="C37" s="594"/>
    </row>
    <row r="38" spans="1:4" x14ac:dyDescent="0.2">
      <c r="A38" s="598"/>
      <c r="B38" s="601"/>
      <c r="C38" s="595"/>
    </row>
    <row r="39" spans="1:4" s="70" customFormat="1" x14ac:dyDescent="0.2">
      <c r="A39" s="133" t="s">
        <v>147</v>
      </c>
      <c r="B39" s="150" t="s">
        <v>82</v>
      </c>
      <c r="C39" s="71">
        <v>196293</v>
      </c>
      <c r="D39" s="69"/>
    </row>
    <row r="40" spans="1:4" s="70" customFormat="1" x14ac:dyDescent="0.2">
      <c r="A40" s="140" t="s">
        <v>148</v>
      </c>
      <c r="B40" s="151" t="s">
        <v>149</v>
      </c>
      <c r="C40" s="71">
        <v>27666</v>
      </c>
      <c r="D40" s="69"/>
    </row>
    <row r="41" spans="1:4" s="70" customFormat="1" x14ac:dyDescent="0.2">
      <c r="A41" s="140" t="s">
        <v>150</v>
      </c>
      <c r="B41" s="151" t="s">
        <v>83</v>
      </c>
      <c r="C41" s="71">
        <v>214798</v>
      </c>
      <c r="D41" s="69"/>
    </row>
    <row r="42" spans="1:4" s="70" customFormat="1" x14ac:dyDescent="0.2">
      <c r="A42" s="140" t="s">
        <v>151</v>
      </c>
      <c r="B42" s="151" t="s">
        <v>152</v>
      </c>
      <c r="C42" s="71"/>
      <c r="D42" s="69"/>
    </row>
    <row r="43" spans="1:4" s="70" customFormat="1" x14ac:dyDescent="0.2">
      <c r="A43" s="140" t="s">
        <v>153</v>
      </c>
      <c r="B43" s="151" t="s">
        <v>163</v>
      </c>
      <c r="C43" s="71">
        <f>SUM(C44:C45)</f>
        <v>8793</v>
      </c>
      <c r="D43" s="69"/>
    </row>
    <row r="44" spans="1:4" x14ac:dyDescent="0.2">
      <c r="A44" s="135" t="s">
        <v>172</v>
      </c>
      <c r="B44" s="20" t="s">
        <v>300</v>
      </c>
      <c r="C44" s="68">
        <v>5193</v>
      </c>
      <c r="D44" s="51"/>
    </row>
    <row r="45" spans="1:4" x14ac:dyDescent="0.2">
      <c r="A45" s="135" t="s">
        <v>162</v>
      </c>
      <c r="B45" s="20" t="s">
        <v>56</v>
      </c>
      <c r="C45" s="68">
        <v>3600</v>
      </c>
      <c r="D45" s="51"/>
    </row>
    <row r="46" spans="1:4" s="70" customFormat="1" x14ac:dyDescent="0.2">
      <c r="A46" s="140" t="s">
        <v>154</v>
      </c>
      <c r="B46" s="151" t="s">
        <v>155</v>
      </c>
      <c r="C46" s="71">
        <v>190</v>
      </c>
      <c r="D46" s="69"/>
    </row>
    <row r="47" spans="1:4" s="70" customFormat="1" x14ac:dyDescent="0.2">
      <c r="A47" s="140" t="s">
        <v>156</v>
      </c>
      <c r="B47" s="151" t="s">
        <v>157</v>
      </c>
      <c r="C47" s="71"/>
      <c r="D47" s="69"/>
    </row>
    <row r="48" spans="1:4" s="70" customFormat="1" x14ac:dyDescent="0.2">
      <c r="A48" s="140" t="s">
        <v>158</v>
      </c>
      <c r="B48" s="151" t="s">
        <v>159</v>
      </c>
      <c r="C48" s="71"/>
      <c r="D48" s="69"/>
    </row>
    <row r="49" spans="1:4" s="70" customFormat="1" x14ac:dyDescent="0.2">
      <c r="A49" s="140" t="s">
        <v>160</v>
      </c>
      <c r="B49" s="151" t="s">
        <v>161</v>
      </c>
      <c r="C49" s="71">
        <v>294803</v>
      </c>
      <c r="D49" s="72"/>
    </row>
    <row r="50" spans="1:4" s="74" customFormat="1" ht="15" thickBot="1" x14ac:dyDescent="0.25">
      <c r="A50" s="152"/>
      <c r="B50" s="155" t="s">
        <v>165</v>
      </c>
      <c r="C50" s="154">
        <f>C39+C40+C41+C42+C43+C46+C47+C48+C49</f>
        <v>742543</v>
      </c>
      <c r="D50" s="73"/>
    </row>
    <row r="51" spans="1:4" ht="15.75" x14ac:dyDescent="0.25">
      <c r="A51" s="38"/>
      <c r="B51" s="38"/>
      <c r="C51" s="13"/>
    </row>
    <row r="52" spans="1:4" x14ac:dyDescent="0.2">
      <c r="A52" s="19"/>
      <c r="B52" s="19"/>
      <c r="C52" s="14"/>
    </row>
    <row r="53" spans="1:4" ht="15.75" x14ac:dyDescent="0.25">
      <c r="A53" s="19"/>
      <c r="B53" s="63"/>
      <c r="C53" s="15"/>
    </row>
    <row r="54" spans="1:4" x14ac:dyDescent="0.2">
      <c r="A54" s="19"/>
      <c r="B54" s="19"/>
      <c r="C54" s="14"/>
    </row>
    <row r="55" spans="1:4" x14ac:dyDescent="0.2">
      <c r="A55" s="19"/>
      <c r="B55" s="19"/>
      <c r="C55" s="16"/>
    </row>
    <row r="56" spans="1:4" x14ac:dyDescent="0.2">
      <c r="A56" s="19"/>
      <c r="B56" s="19"/>
      <c r="C56" s="16"/>
    </row>
    <row r="57" spans="1:4" x14ac:dyDescent="0.2">
      <c r="A57" s="19"/>
      <c r="B57" s="19"/>
      <c r="C57" s="14"/>
    </row>
    <row r="58" spans="1:4" x14ac:dyDescent="0.2">
      <c r="A58" s="19"/>
      <c r="B58" s="19"/>
      <c r="C58" s="14"/>
    </row>
    <row r="61" spans="1:4" x14ac:dyDescent="0.2">
      <c r="B61" s="3"/>
    </row>
  </sheetData>
  <mergeCells count="12">
    <mergeCell ref="A3:C3"/>
    <mergeCell ref="A4:C4"/>
    <mergeCell ref="A5:C5"/>
    <mergeCell ref="C9:C11"/>
    <mergeCell ref="A7:C7"/>
    <mergeCell ref="B8:C8"/>
    <mergeCell ref="C36:C38"/>
    <mergeCell ref="A9:A11"/>
    <mergeCell ref="B9:B11"/>
    <mergeCell ref="A36:A38"/>
    <mergeCell ref="B36:B38"/>
    <mergeCell ref="A35:C35"/>
  </mergeCells>
  <phoneticPr fontId="3" type="noConversion"/>
  <printOptions horizontalCentered="1"/>
  <pageMargins left="0.23622047244094491" right="0.15748031496062992" top="0.98425196850393704" bottom="0.98425196850393704" header="0.39370078740157483" footer="0.51181102362204722"/>
  <pageSetup paperSize="9" scale="85" orientation="portrait" verticalDpi="598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12"/>
  <sheetViews>
    <sheetView view="pageBreakPreview" zoomScaleNormal="100" zoomScaleSheetLayoutView="100" workbookViewId="0">
      <selection activeCell="A5" sqref="A5:H5"/>
    </sheetView>
  </sheetViews>
  <sheetFormatPr defaultRowHeight="12.75" x14ac:dyDescent="0.2"/>
  <cols>
    <col min="1" max="1" width="11.7109375" style="27" customWidth="1"/>
    <col min="2" max="2" width="23.28515625" style="28" customWidth="1"/>
    <col min="3" max="3" width="18.28515625" style="22" customWidth="1"/>
    <col min="4" max="4" width="13.5703125" style="22" customWidth="1"/>
    <col min="5" max="5" width="13.7109375" style="22" customWidth="1"/>
    <col min="6" max="6" width="14.42578125" style="22" customWidth="1"/>
    <col min="7" max="7" width="16.7109375" style="22" customWidth="1"/>
    <col min="8" max="8" width="13.28515625" style="37" customWidth="1"/>
    <col min="9" max="53" width="9.28515625"/>
  </cols>
  <sheetData>
    <row r="1" spans="1:14" s="132" customFormat="1" ht="15.75" x14ac:dyDescent="0.25">
      <c r="A1" s="756" t="s">
        <v>435</v>
      </c>
      <c r="B1" s="641"/>
      <c r="C1" s="641"/>
      <c r="D1" s="641"/>
      <c r="E1" s="641"/>
      <c r="F1" s="641"/>
      <c r="G1" s="128"/>
      <c r="H1" s="192"/>
      <c r="I1" s="193"/>
      <c r="J1" s="193"/>
      <c r="K1" s="194"/>
      <c r="L1" s="194"/>
    </row>
    <row r="2" spans="1:14" s="132" customFormat="1" ht="15.75" x14ac:dyDescent="0.25">
      <c r="A2" s="191"/>
      <c r="B2" s="123"/>
      <c r="C2" s="128"/>
      <c r="D2" s="128"/>
      <c r="E2" s="128"/>
      <c r="F2" s="128"/>
      <c r="G2" s="128"/>
      <c r="H2" s="192"/>
      <c r="I2" s="193"/>
      <c r="J2" s="193"/>
      <c r="K2" s="194"/>
      <c r="L2" s="194"/>
    </row>
    <row r="3" spans="1:14" s="132" customFormat="1" ht="15.75" x14ac:dyDescent="0.25">
      <c r="A3" s="604" t="s">
        <v>0</v>
      </c>
      <c r="B3" s="641"/>
      <c r="C3" s="641"/>
      <c r="D3" s="641"/>
      <c r="E3" s="641"/>
      <c r="F3" s="641"/>
      <c r="G3" s="641"/>
      <c r="H3" s="641"/>
      <c r="I3" s="127"/>
      <c r="J3" s="127"/>
      <c r="K3" s="127"/>
      <c r="L3" s="127"/>
      <c r="M3" s="127"/>
      <c r="N3" s="127"/>
    </row>
    <row r="4" spans="1:14" s="132" customFormat="1" ht="15.75" x14ac:dyDescent="0.25">
      <c r="A4" s="604" t="s">
        <v>401</v>
      </c>
      <c r="B4" s="641"/>
      <c r="C4" s="641"/>
      <c r="D4" s="641"/>
      <c r="E4" s="641"/>
      <c r="F4" s="641"/>
      <c r="G4" s="641"/>
      <c r="H4" s="641"/>
      <c r="I4" s="127"/>
      <c r="J4" s="127"/>
      <c r="K4" s="127"/>
      <c r="L4" s="127"/>
      <c r="M4" s="127"/>
      <c r="N4" s="127"/>
    </row>
    <row r="5" spans="1:14" s="132" customFormat="1" ht="15.75" x14ac:dyDescent="0.25">
      <c r="A5" s="604" t="s">
        <v>242</v>
      </c>
      <c r="B5" s="641"/>
      <c r="C5" s="641"/>
      <c r="D5" s="641"/>
      <c r="E5" s="641"/>
      <c r="F5" s="641"/>
      <c r="G5" s="641"/>
      <c r="H5" s="641"/>
      <c r="I5" s="127"/>
      <c r="J5" s="127"/>
      <c r="K5" s="127"/>
      <c r="L5" s="127"/>
      <c r="M5" s="127"/>
      <c r="N5" s="127"/>
    </row>
    <row r="6" spans="1:14" s="132" customFormat="1" ht="15.75" x14ac:dyDescent="0.25">
      <c r="A6" s="604"/>
      <c r="B6" s="604"/>
      <c r="C6" s="604"/>
      <c r="D6" s="604"/>
      <c r="E6" s="604"/>
      <c r="F6" s="604"/>
      <c r="G6" s="604"/>
      <c r="H6" s="604"/>
      <c r="I6" s="127"/>
      <c r="J6" s="127"/>
      <c r="K6" s="127"/>
      <c r="L6" s="127"/>
      <c r="M6" s="127"/>
      <c r="N6" s="127"/>
    </row>
    <row r="7" spans="1:14" s="132" customFormat="1" ht="15" x14ac:dyDescent="0.2">
      <c r="A7" s="191"/>
      <c r="B7" s="191"/>
      <c r="C7" s="158"/>
      <c r="D7" s="158"/>
      <c r="E7" s="158"/>
      <c r="F7" s="158"/>
      <c r="G7" s="158"/>
      <c r="H7" s="158"/>
    </row>
    <row r="8" spans="1:14" s="2" customFormat="1" x14ac:dyDescent="0.2">
      <c r="A8" s="20"/>
      <c r="B8" s="20"/>
      <c r="C8" s="12"/>
      <c r="D8" s="12"/>
      <c r="E8" s="12"/>
      <c r="F8" s="12"/>
      <c r="G8" s="759" t="s">
        <v>72</v>
      </c>
      <c r="H8" s="760"/>
      <c r="I8" s="195"/>
    </row>
    <row r="9" spans="1:14" s="196" customFormat="1" x14ac:dyDescent="0.2">
      <c r="A9" s="761" t="s">
        <v>69</v>
      </c>
      <c r="B9" s="763" t="s">
        <v>2</v>
      </c>
      <c r="C9" s="757" t="s">
        <v>61</v>
      </c>
      <c r="D9" s="757" t="s">
        <v>62</v>
      </c>
      <c r="E9" s="757" t="s">
        <v>63</v>
      </c>
      <c r="F9" s="757" t="s">
        <v>64</v>
      </c>
      <c r="G9" s="757" t="s">
        <v>65</v>
      </c>
      <c r="H9" s="757" t="s">
        <v>66</v>
      </c>
    </row>
    <row r="10" spans="1:14" s="196" customFormat="1" x14ac:dyDescent="0.2">
      <c r="A10" s="762"/>
      <c r="B10" s="763"/>
      <c r="C10" s="758"/>
      <c r="D10" s="758"/>
      <c r="E10" s="757"/>
      <c r="F10" s="758"/>
      <c r="G10" s="758"/>
      <c r="H10" s="757"/>
    </row>
    <row r="11" spans="1:14" s="196" customFormat="1" x14ac:dyDescent="0.2">
      <c r="A11" s="762"/>
      <c r="B11" s="763"/>
      <c r="C11" s="758"/>
      <c r="D11" s="758"/>
      <c r="E11" s="757"/>
      <c r="F11" s="758"/>
      <c r="G11" s="758"/>
      <c r="H11" s="757"/>
    </row>
    <row r="12" spans="1:14" s="198" customFormat="1" x14ac:dyDescent="0.2">
      <c r="A12" s="197" t="s">
        <v>3</v>
      </c>
      <c r="B12" s="197" t="s">
        <v>4</v>
      </c>
      <c r="C12" s="112" t="s">
        <v>5</v>
      </c>
      <c r="D12" s="112" t="s">
        <v>8</v>
      </c>
      <c r="E12" s="112" t="s">
        <v>9</v>
      </c>
      <c r="F12" s="112" t="s">
        <v>10</v>
      </c>
      <c r="G12" s="112" t="s">
        <v>11</v>
      </c>
      <c r="H12" s="112" t="s">
        <v>12</v>
      </c>
    </row>
    <row r="13" spans="1:14" s="124" customFormat="1" ht="31.5" customHeight="1" x14ac:dyDescent="0.2">
      <c r="A13" s="55" t="s">
        <v>106</v>
      </c>
      <c r="B13" s="190" t="s">
        <v>252</v>
      </c>
      <c r="C13" s="186">
        <v>0</v>
      </c>
      <c r="D13" s="186">
        <v>0</v>
      </c>
      <c r="E13" s="186"/>
      <c r="F13" s="186">
        <v>4</v>
      </c>
      <c r="G13" s="186"/>
      <c r="H13" s="186">
        <f>SUM(C13:G13)</f>
        <v>4</v>
      </c>
    </row>
    <row r="14" spans="1:14" s="200" customFormat="1" ht="31.5" customHeight="1" x14ac:dyDescent="0.2">
      <c r="A14" s="35"/>
      <c r="B14" s="36" t="s">
        <v>343</v>
      </c>
      <c r="C14" s="199">
        <f t="shared" ref="C14:H14" si="0">SUM(C15:C15)</f>
        <v>38</v>
      </c>
      <c r="D14" s="199">
        <f t="shared" si="0"/>
        <v>3</v>
      </c>
      <c r="E14" s="199">
        <f t="shared" si="0"/>
        <v>0</v>
      </c>
      <c r="F14" s="199">
        <f t="shared" si="0"/>
        <v>0</v>
      </c>
      <c r="G14" s="199">
        <f t="shared" si="0"/>
        <v>0</v>
      </c>
      <c r="H14" s="199">
        <f t="shared" si="0"/>
        <v>41</v>
      </c>
    </row>
    <row r="15" spans="1:14" s="201" customFormat="1" ht="31.5" customHeight="1" x14ac:dyDescent="0.2">
      <c r="A15" s="55" t="s">
        <v>4</v>
      </c>
      <c r="B15" s="190" t="s">
        <v>78</v>
      </c>
      <c r="C15" s="186">
        <f>SUM(C16:C20)</f>
        <v>38</v>
      </c>
      <c r="D15" s="186">
        <f t="shared" ref="D15:G15" si="1">SUM(D16:D20)</f>
        <v>3</v>
      </c>
      <c r="E15" s="186">
        <f t="shared" si="1"/>
        <v>0</v>
      </c>
      <c r="F15" s="186">
        <f t="shared" si="1"/>
        <v>0</v>
      </c>
      <c r="G15" s="186">
        <f t="shared" si="1"/>
        <v>0</v>
      </c>
      <c r="H15" s="186">
        <f>SUM(H16:H20)</f>
        <v>41</v>
      </c>
    </row>
    <row r="16" spans="1:14" s="124" customFormat="1" ht="31.5" customHeight="1" x14ac:dyDescent="0.2">
      <c r="A16" s="55"/>
      <c r="B16" s="168" t="s">
        <v>75</v>
      </c>
      <c r="C16" s="115">
        <v>9</v>
      </c>
      <c r="D16" s="115">
        <v>2</v>
      </c>
      <c r="E16" s="115"/>
      <c r="F16" s="115"/>
      <c r="G16" s="115"/>
      <c r="H16" s="115">
        <f>SUM(C16:G16)</f>
        <v>11</v>
      </c>
    </row>
    <row r="17" spans="1:53" s="124" customFormat="1" ht="31.5" customHeight="1" x14ac:dyDescent="0.2">
      <c r="A17" s="55"/>
      <c r="B17" s="168" t="s">
        <v>76</v>
      </c>
      <c r="C17" s="115">
        <v>11</v>
      </c>
      <c r="D17" s="115">
        <v>1</v>
      </c>
      <c r="E17" s="115"/>
      <c r="F17" s="115"/>
      <c r="G17" s="115"/>
      <c r="H17" s="115">
        <f t="shared" ref="H17:H20" si="2">SUM(C17:G17)</f>
        <v>12</v>
      </c>
    </row>
    <row r="18" spans="1:53" s="124" customFormat="1" ht="31.5" customHeight="1" x14ac:dyDescent="0.2">
      <c r="A18" s="55"/>
      <c r="B18" s="168" t="s">
        <v>77</v>
      </c>
      <c r="C18" s="115">
        <v>13</v>
      </c>
      <c r="D18" s="115"/>
      <c r="E18" s="115"/>
      <c r="F18" s="115"/>
      <c r="G18" s="115"/>
      <c r="H18" s="115">
        <f t="shared" si="2"/>
        <v>13</v>
      </c>
    </row>
    <row r="19" spans="1:53" s="124" customFormat="1" ht="31.5" customHeight="1" x14ac:dyDescent="0.2">
      <c r="A19" s="55"/>
      <c r="B19" s="168" t="s">
        <v>251</v>
      </c>
      <c r="C19" s="115">
        <v>3</v>
      </c>
      <c r="D19" s="115"/>
      <c r="E19" s="115"/>
      <c r="F19" s="115"/>
      <c r="G19" s="115"/>
      <c r="H19" s="115">
        <f t="shared" si="2"/>
        <v>3</v>
      </c>
    </row>
    <row r="20" spans="1:53" s="124" customFormat="1" ht="31.5" customHeight="1" thickBot="1" x14ac:dyDescent="0.25">
      <c r="A20" s="79"/>
      <c r="B20" s="80" t="s">
        <v>253</v>
      </c>
      <c r="C20" s="115">
        <v>2</v>
      </c>
      <c r="D20" s="115"/>
      <c r="E20" s="115"/>
      <c r="F20" s="115"/>
      <c r="G20" s="115"/>
      <c r="H20" s="115">
        <f t="shared" si="2"/>
        <v>2</v>
      </c>
    </row>
    <row r="21" spans="1:53" s="202" customFormat="1" ht="31.5" customHeight="1" thickBot="1" x14ac:dyDescent="0.25">
      <c r="A21" s="55" t="s">
        <v>349</v>
      </c>
      <c r="B21" s="190" t="s">
        <v>71</v>
      </c>
      <c r="C21" s="186">
        <f>C13+C14</f>
        <v>38</v>
      </c>
      <c r="D21" s="186">
        <f t="shared" ref="D21:H21" si="3">D13+D14</f>
        <v>3</v>
      </c>
      <c r="E21" s="186">
        <f t="shared" si="3"/>
        <v>0</v>
      </c>
      <c r="F21" s="186">
        <f t="shared" si="3"/>
        <v>4</v>
      </c>
      <c r="G21" s="186">
        <f t="shared" si="3"/>
        <v>0</v>
      </c>
      <c r="H21" s="186">
        <f t="shared" si="3"/>
        <v>45</v>
      </c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</row>
    <row r="22" spans="1:53" s="29" customFormat="1" x14ac:dyDescent="0.2">
      <c r="A22" s="27"/>
      <c r="B22" s="28"/>
      <c r="C22" s="22"/>
      <c r="D22" s="22"/>
      <c r="E22" s="22"/>
      <c r="F22" s="22"/>
      <c r="G22" s="22"/>
      <c r="H22" s="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 x14ac:dyDescent="0.2">
      <c r="H23" s="22"/>
    </row>
    <row r="24" spans="1:53" x14ac:dyDescent="0.2">
      <c r="H24" s="22"/>
    </row>
    <row r="25" spans="1:53" x14ac:dyDescent="0.2">
      <c r="H25" s="22"/>
    </row>
    <row r="26" spans="1:53" x14ac:dyDescent="0.2">
      <c r="H26" s="22"/>
    </row>
    <row r="27" spans="1:53" x14ac:dyDescent="0.2">
      <c r="H27" s="22"/>
    </row>
    <row r="28" spans="1:53" x14ac:dyDescent="0.2">
      <c r="H28" s="22"/>
    </row>
    <row r="29" spans="1:53" x14ac:dyDescent="0.2">
      <c r="H29" s="22"/>
    </row>
    <row r="30" spans="1:53" x14ac:dyDescent="0.2">
      <c r="H30" s="22"/>
    </row>
    <row r="31" spans="1:53" x14ac:dyDescent="0.2">
      <c r="H31" s="22"/>
    </row>
    <row r="32" spans="1:53" x14ac:dyDescent="0.2">
      <c r="H32" s="22"/>
    </row>
    <row r="33" spans="8:8" x14ac:dyDescent="0.2">
      <c r="H33" s="22"/>
    </row>
    <row r="34" spans="8:8" x14ac:dyDescent="0.2">
      <c r="H34" s="22"/>
    </row>
    <row r="35" spans="8:8" x14ac:dyDescent="0.2">
      <c r="H35" s="22"/>
    </row>
    <row r="36" spans="8:8" x14ac:dyDescent="0.2">
      <c r="H36" s="22"/>
    </row>
    <row r="37" spans="8:8" x14ac:dyDescent="0.2">
      <c r="H37" s="22"/>
    </row>
    <row r="38" spans="8:8" x14ac:dyDescent="0.2">
      <c r="H38" s="22"/>
    </row>
    <row r="39" spans="8:8" x14ac:dyDescent="0.2">
      <c r="H39" s="22"/>
    </row>
    <row r="40" spans="8:8" x14ac:dyDescent="0.2">
      <c r="H40" s="22"/>
    </row>
    <row r="41" spans="8:8" x14ac:dyDescent="0.2">
      <c r="H41" s="22"/>
    </row>
    <row r="42" spans="8:8" x14ac:dyDescent="0.2">
      <c r="H42" s="22"/>
    </row>
    <row r="43" spans="8:8" x14ac:dyDescent="0.2">
      <c r="H43" s="22"/>
    </row>
    <row r="44" spans="8:8" x14ac:dyDescent="0.2">
      <c r="H44" s="22"/>
    </row>
    <row r="45" spans="8:8" x14ac:dyDescent="0.2">
      <c r="H45" s="22"/>
    </row>
    <row r="46" spans="8:8" x14ac:dyDescent="0.2">
      <c r="H46" s="22"/>
    </row>
    <row r="47" spans="8:8" x14ac:dyDescent="0.2">
      <c r="H47" s="22"/>
    </row>
    <row r="48" spans="8:8" x14ac:dyDescent="0.2">
      <c r="H48" s="22"/>
    </row>
    <row r="49" spans="8:8" x14ac:dyDescent="0.2">
      <c r="H49" s="22"/>
    </row>
    <row r="50" spans="8:8" x14ac:dyDescent="0.2">
      <c r="H50" s="22"/>
    </row>
    <row r="51" spans="8:8" x14ac:dyDescent="0.2">
      <c r="H51" s="22"/>
    </row>
    <row r="52" spans="8:8" x14ac:dyDescent="0.2">
      <c r="H52" s="22"/>
    </row>
    <row r="53" spans="8:8" x14ac:dyDescent="0.2">
      <c r="H53" s="22"/>
    </row>
    <row r="54" spans="8:8" x14ac:dyDescent="0.2">
      <c r="H54" s="22"/>
    </row>
    <row r="55" spans="8:8" x14ac:dyDescent="0.2">
      <c r="H55" s="22"/>
    </row>
    <row r="56" spans="8:8" x14ac:dyDescent="0.2">
      <c r="H56" s="22"/>
    </row>
    <row r="57" spans="8:8" x14ac:dyDescent="0.2">
      <c r="H57" s="22"/>
    </row>
    <row r="58" spans="8:8" x14ac:dyDescent="0.2">
      <c r="H58" s="22"/>
    </row>
    <row r="59" spans="8:8" x14ac:dyDescent="0.2">
      <c r="H59" s="22"/>
    </row>
    <row r="60" spans="8:8" x14ac:dyDescent="0.2">
      <c r="H60" s="22"/>
    </row>
    <row r="61" spans="8:8" x14ac:dyDescent="0.2">
      <c r="H61" s="22"/>
    </row>
    <row r="62" spans="8:8" x14ac:dyDescent="0.2">
      <c r="H62" s="22"/>
    </row>
    <row r="63" spans="8:8" x14ac:dyDescent="0.2">
      <c r="H63" s="22"/>
    </row>
    <row r="64" spans="8:8" x14ac:dyDescent="0.2">
      <c r="H64" s="22"/>
    </row>
    <row r="65" spans="8:8" x14ac:dyDescent="0.2">
      <c r="H65" s="22"/>
    </row>
    <row r="66" spans="8:8" x14ac:dyDescent="0.2">
      <c r="H66" s="22"/>
    </row>
    <row r="67" spans="8:8" x14ac:dyDescent="0.2">
      <c r="H67" s="22"/>
    </row>
    <row r="68" spans="8:8" x14ac:dyDescent="0.2">
      <c r="H68" s="22"/>
    </row>
    <row r="69" spans="8:8" x14ac:dyDescent="0.2">
      <c r="H69" s="22"/>
    </row>
    <row r="70" spans="8:8" x14ac:dyDescent="0.2">
      <c r="H70" s="22"/>
    </row>
    <row r="71" spans="8:8" x14ac:dyDescent="0.2">
      <c r="H71" s="22"/>
    </row>
    <row r="72" spans="8:8" x14ac:dyDescent="0.2">
      <c r="H72" s="22"/>
    </row>
    <row r="73" spans="8:8" x14ac:dyDescent="0.2">
      <c r="H73" s="22"/>
    </row>
    <row r="74" spans="8:8" x14ac:dyDescent="0.2">
      <c r="H74" s="22"/>
    </row>
    <row r="75" spans="8:8" x14ac:dyDescent="0.2">
      <c r="H75" s="22"/>
    </row>
    <row r="76" spans="8:8" x14ac:dyDescent="0.2">
      <c r="H76" s="22"/>
    </row>
    <row r="77" spans="8:8" x14ac:dyDescent="0.2">
      <c r="H77" s="22"/>
    </row>
    <row r="78" spans="8:8" x14ac:dyDescent="0.2">
      <c r="H78" s="22"/>
    </row>
    <row r="79" spans="8:8" x14ac:dyDescent="0.2">
      <c r="H79" s="22"/>
    </row>
    <row r="80" spans="8:8" x14ac:dyDescent="0.2">
      <c r="H80" s="22"/>
    </row>
    <row r="81" spans="8:8" x14ac:dyDescent="0.2">
      <c r="H81" s="22"/>
    </row>
    <row r="82" spans="8:8" x14ac:dyDescent="0.2">
      <c r="H82" s="22"/>
    </row>
    <row r="83" spans="8:8" x14ac:dyDescent="0.2">
      <c r="H83" s="22"/>
    </row>
    <row r="84" spans="8:8" x14ac:dyDescent="0.2">
      <c r="H84" s="22"/>
    </row>
    <row r="85" spans="8:8" x14ac:dyDescent="0.2">
      <c r="H85" s="22"/>
    </row>
    <row r="86" spans="8:8" x14ac:dyDescent="0.2">
      <c r="H86" s="22"/>
    </row>
    <row r="87" spans="8:8" x14ac:dyDescent="0.2">
      <c r="H87" s="22"/>
    </row>
    <row r="88" spans="8:8" x14ac:dyDescent="0.2">
      <c r="H88" s="22"/>
    </row>
    <row r="89" spans="8:8" x14ac:dyDescent="0.2">
      <c r="H89" s="22"/>
    </row>
    <row r="90" spans="8:8" x14ac:dyDescent="0.2">
      <c r="H90" s="22"/>
    </row>
    <row r="91" spans="8:8" x14ac:dyDescent="0.2">
      <c r="H91" s="22"/>
    </row>
    <row r="92" spans="8:8" x14ac:dyDescent="0.2">
      <c r="H92" s="22"/>
    </row>
    <row r="93" spans="8:8" x14ac:dyDescent="0.2">
      <c r="H93" s="22"/>
    </row>
    <row r="94" spans="8:8" x14ac:dyDescent="0.2">
      <c r="H94" s="22"/>
    </row>
    <row r="95" spans="8:8" x14ac:dyDescent="0.2">
      <c r="H95" s="22"/>
    </row>
    <row r="96" spans="8:8" x14ac:dyDescent="0.2">
      <c r="H96" s="22"/>
    </row>
    <row r="97" spans="8:8" x14ac:dyDescent="0.2">
      <c r="H97" s="22"/>
    </row>
    <row r="98" spans="8:8" x14ac:dyDescent="0.2">
      <c r="H98" s="22"/>
    </row>
    <row r="99" spans="8:8" x14ac:dyDescent="0.2">
      <c r="H99" s="22"/>
    </row>
    <row r="100" spans="8:8" x14ac:dyDescent="0.2">
      <c r="H100" s="22"/>
    </row>
    <row r="101" spans="8:8" x14ac:dyDescent="0.2">
      <c r="H101" s="22"/>
    </row>
    <row r="102" spans="8:8" x14ac:dyDescent="0.2">
      <c r="H102" s="22"/>
    </row>
    <row r="103" spans="8:8" x14ac:dyDescent="0.2">
      <c r="H103" s="22"/>
    </row>
    <row r="104" spans="8:8" x14ac:dyDescent="0.2">
      <c r="H104" s="22"/>
    </row>
    <row r="105" spans="8:8" x14ac:dyDescent="0.2">
      <c r="H105" s="22"/>
    </row>
    <row r="106" spans="8:8" x14ac:dyDescent="0.2">
      <c r="H106" s="22"/>
    </row>
    <row r="107" spans="8:8" x14ac:dyDescent="0.2">
      <c r="H107" s="22"/>
    </row>
    <row r="108" spans="8:8" x14ac:dyDescent="0.2">
      <c r="H108" s="22"/>
    </row>
    <row r="109" spans="8:8" x14ac:dyDescent="0.2">
      <c r="H109" s="22"/>
    </row>
    <row r="110" spans="8:8" x14ac:dyDescent="0.2">
      <c r="H110" s="22"/>
    </row>
    <row r="111" spans="8:8" x14ac:dyDescent="0.2">
      <c r="H111" s="22"/>
    </row>
    <row r="112" spans="8:8" x14ac:dyDescent="0.2">
      <c r="H112" s="22"/>
    </row>
    <row r="113" spans="8:8" x14ac:dyDescent="0.2">
      <c r="H113" s="22"/>
    </row>
    <row r="114" spans="8:8" x14ac:dyDescent="0.2">
      <c r="H114" s="22"/>
    </row>
    <row r="115" spans="8:8" x14ac:dyDescent="0.2">
      <c r="H115" s="22"/>
    </row>
    <row r="116" spans="8:8" x14ac:dyDescent="0.2">
      <c r="H116" s="22"/>
    </row>
    <row r="117" spans="8:8" x14ac:dyDescent="0.2">
      <c r="H117" s="22"/>
    </row>
    <row r="118" spans="8:8" x14ac:dyDescent="0.2">
      <c r="H118" s="22"/>
    </row>
    <row r="119" spans="8:8" x14ac:dyDescent="0.2">
      <c r="H119" s="22"/>
    </row>
    <row r="120" spans="8:8" x14ac:dyDescent="0.2">
      <c r="H120" s="22"/>
    </row>
    <row r="121" spans="8:8" x14ac:dyDescent="0.2">
      <c r="H121" s="22"/>
    </row>
    <row r="122" spans="8:8" x14ac:dyDescent="0.2">
      <c r="H122" s="22"/>
    </row>
    <row r="123" spans="8:8" x14ac:dyDescent="0.2">
      <c r="H123" s="22"/>
    </row>
    <row r="124" spans="8:8" x14ac:dyDescent="0.2">
      <c r="H124" s="22"/>
    </row>
    <row r="125" spans="8:8" x14ac:dyDescent="0.2">
      <c r="H125" s="22"/>
    </row>
    <row r="126" spans="8:8" x14ac:dyDescent="0.2">
      <c r="H126" s="22"/>
    </row>
    <row r="127" spans="8:8" x14ac:dyDescent="0.2">
      <c r="H127" s="22"/>
    </row>
    <row r="128" spans="8:8" x14ac:dyDescent="0.2">
      <c r="H128" s="22"/>
    </row>
    <row r="129" spans="8:8" x14ac:dyDescent="0.2">
      <c r="H129" s="22"/>
    </row>
    <row r="130" spans="8:8" x14ac:dyDescent="0.2">
      <c r="H130" s="22"/>
    </row>
    <row r="131" spans="8:8" x14ac:dyDescent="0.2">
      <c r="H131" s="22"/>
    </row>
    <row r="132" spans="8:8" x14ac:dyDescent="0.2">
      <c r="H132" s="22"/>
    </row>
    <row r="133" spans="8:8" x14ac:dyDescent="0.2">
      <c r="H133" s="22"/>
    </row>
    <row r="134" spans="8:8" x14ac:dyDescent="0.2">
      <c r="H134" s="22"/>
    </row>
    <row r="135" spans="8:8" x14ac:dyDescent="0.2">
      <c r="H135" s="22"/>
    </row>
    <row r="136" spans="8:8" x14ac:dyDescent="0.2">
      <c r="H136" s="22"/>
    </row>
    <row r="137" spans="8:8" x14ac:dyDescent="0.2">
      <c r="H137" s="22"/>
    </row>
    <row r="138" spans="8:8" x14ac:dyDescent="0.2">
      <c r="H138" s="22"/>
    </row>
    <row r="139" spans="8:8" x14ac:dyDescent="0.2">
      <c r="H139" s="22"/>
    </row>
    <row r="140" spans="8:8" x14ac:dyDescent="0.2">
      <c r="H140" s="22"/>
    </row>
    <row r="141" spans="8:8" x14ac:dyDescent="0.2">
      <c r="H141" s="22"/>
    </row>
    <row r="142" spans="8:8" x14ac:dyDescent="0.2">
      <c r="H142" s="22"/>
    </row>
    <row r="143" spans="8:8" x14ac:dyDescent="0.2">
      <c r="H143" s="22"/>
    </row>
    <row r="144" spans="8:8" x14ac:dyDescent="0.2">
      <c r="H144" s="22"/>
    </row>
    <row r="145" spans="8:8" x14ac:dyDescent="0.2">
      <c r="H145" s="22"/>
    </row>
    <row r="146" spans="8:8" x14ac:dyDescent="0.2">
      <c r="H146" s="22"/>
    </row>
    <row r="147" spans="8:8" x14ac:dyDescent="0.2">
      <c r="H147" s="22"/>
    </row>
    <row r="148" spans="8:8" x14ac:dyDescent="0.2">
      <c r="H148" s="22"/>
    </row>
    <row r="149" spans="8:8" x14ac:dyDescent="0.2">
      <c r="H149" s="22"/>
    </row>
    <row r="150" spans="8:8" x14ac:dyDescent="0.2">
      <c r="H150" s="22"/>
    </row>
    <row r="151" spans="8:8" x14ac:dyDescent="0.2">
      <c r="H151" s="22"/>
    </row>
    <row r="152" spans="8:8" x14ac:dyDescent="0.2">
      <c r="H152" s="22"/>
    </row>
    <row r="153" spans="8:8" x14ac:dyDescent="0.2">
      <c r="H153" s="22"/>
    </row>
    <row r="154" spans="8:8" x14ac:dyDescent="0.2">
      <c r="H154" s="22"/>
    </row>
    <row r="155" spans="8:8" x14ac:dyDescent="0.2">
      <c r="H155" s="22"/>
    </row>
    <row r="156" spans="8:8" x14ac:dyDescent="0.2">
      <c r="H156" s="22"/>
    </row>
    <row r="157" spans="8:8" x14ac:dyDescent="0.2">
      <c r="H157" s="22"/>
    </row>
    <row r="158" spans="8:8" x14ac:dyDescent="0.2">
      <c r="H158" s="22"/>
    </row>
    <row r="159" spans="8:8" x14ac:dyDescent="0.2">
      <c r="H159" s="22"/>
    </row>
    <row r="160" spans="8:8" x14ac:dyDescent="0.2">
      <c r="H160" s="22"/>
    </row>
    <row r="161" spans="8:8" x14ac:dyDescent="0.2">
      <c r="H161" s="22"/>
    </row>
    <row r="162" spans="8:8" x14ac:dyDescent="0.2">
      <c r="H162" s="22"/>
    </row>
    <row r="163" spans="8:8" x14ac:dyDescent="0.2">
      <c r="H163" s="22"/>
    </row>
    <row r="164" spans="8:8" x14ac:dyDescent="0.2">
      <c r="H164" s="22"/>
    </row>
    <row r="165" spans="8:8" x14ac:dyDescent="0.2">
      <c r="H165" s="22"/>
    </row>
    <row r="166" spans="8:8" x14ac:dyDescent="0.2">
      <c r="H166" s="22"/>
    </row>
    <row r="167" spans="8:8" x14ac:dyDescent="0.2">
      <c r="H167" s="22"/>
    </row>
    <row r="168" spans="8:8" x14ac:dyDescent="0.2">
      <c r="H168" s="22"/>
    </row>
    <row r="169" spans="8:8" x14ac:dyDescent="0.2">
      <c r="H169" s="22"/>
    </row>
    <row r="170" spans="8:8" x14ac:dyDescent="0.2">
      <c r="H170" s="22"/>
    </row>
    <row r="171" spans="8:8" x14ac:dyDescent="0.2">
      <c r="H171" s="22"/>
    </row>
    <row r="172" spans="8:8" x14ac:dyDescent="0.2">
      <c r="H172" s="22"/>
    </row>
    <row r="173" spans="8:8" x14ac:dyDescent="0.2">
      <c r="H173" s="22"/>
    </row>
    <row r="174" spans="8:8" x14ac:dyDescent="0.2">
      <c r="H174" s="22"/>
    </row>
    <row r="175" spans="8:8" x14ac:dyDescent="0.2">
      <c r="H175" s="22"/>
    </row>
    <row r="176" spans="8:8" x14ac:dyDescent="0.2">
      <c r="H176" s="22"/>
    </row>
    <row r="177" spans="8:8" x14ac:dyDescent="0.2">
      <c r="H177" s="22"/>
    </row>
    <row r="178" spans="8:8" x14ac:dyDescent="0.2">
      <c r="H178" s="22"/>
    </row>
    <row r="179" spans="8:8" x14ac:dyDescent="0.2">
      <c r="H179" s="22"/>
    </row>
    <row r="180" spans="8:8" x14ac:dyDescent="0.2">
      <c r="H180" s="22"/>
    </row>
    <row r="181" spans="8:8" x14ac:dyDescent="0.2">
      <c r="H181" s="22"/>
    </row>
    <row r="182" spans="8:8" x14ac:dyDescent="0.2">
      <c r="H182" s="22"/>
    </row>
    <row r="183" spans="8:8" x14ac:dyDescent="0.2">
      <c r="H183" s="22"/>
    </row>
    <row r="184" spans="8:8" x14ac:dyDescent="0.2">
      <c r="H184" s="22"/>
    </row>
    <row r="185" spans="8:8" x14ac:dyDescent="0.2">
      <c r="H185" s="22"/>
    </row>
    <row r="186" spans="8:8" x14ac:dyDescent="0.2">
      <c r="H186" s="22"/>
    </row>
    <row r="187" spans="8:8" x14ac:dyDescent="0.2">
      <c r="H187" s="22"/>
    </row>
    <row r="188" spans="8:8" x14ac:dyDescent="0.2">
      <c r="H188" s="22"/>
    </row>
    <row r="189" spans="8:8" x14ac:dyDescent="0.2">
      <c r="H189" s="22"/>
    </row>
    <row r="190" spans="8:8" x14ac:dyDescent="0.2">
      <c r="H190" s="22"/>
    </row>
    <row r="191" spans="8:8" x14ac:dyDescent="0.2">
      <c r="H191" s="22"/>
    </row>
    <row r="192" spans="8:8" x14ac:dyDescent="0.2">
      <c r="H192" s="22"/>
    </row>
    <row r="193" spans="8:8" x14ac:dyDescent="0.2">
      <c r="H193" s="22"/>
    </row>
    <row r="194" spans="8:8" x14ac:dyDescent="0.2">
      <c r="H194" s="22"/>
    </row>
    <row r="195" spans="8:8" x14ac:dyDescent="0.2">
      <c r="H195" s="22"/>
    </row>
    <row r="196" spans="8:8" x14ac:dyDescent="0.2">
      <c r="H196" s="22"/>
    </row>
    <row r="197" spans="8:8" x14ac:dyDescent="0.2">
      <c r="H197" s="22"/>
    </row>
    <row r="198" spans="8:8" x14ac:dyDescent="0.2">
      <c r="H198" s="22"/>
    </row>
    <row r="199" spans="8:8" x14ac:dyDescent="0.2">
      <c r="H199" s="22"/>
    </row>
    <row r="200" spans="8:8" x14ac:dyDescent="0.2">
      <c r="H200" s="22"/>
    </row>
    <row r="201" spans="8:8" x14ac:dyDescent="0.2">
      <c r="H201" s="22"/>
    </row>
    <row r="202" spans="8:8" x14ac:dyDescent="0.2">
      <c r="H202" s="22"/>
    </row>
    <row r="203" spans="8:8" x14ac:dyDescent="0.2">
      <c r="H203" s="22"/>
    </row>
    <row r="204" spans="8:8" x14ac:dyDescent="0.2">
      <c r="H204" s="22"/>
    </row>
    <row r="205" spans="8:8" x14ac:dyDescent="0.2">
      <c r="H205" s="22"/>
    </row>
    <row r="206" spans="8:8" x14ac:dyDescent="0.2">
      <c r="H206" s="22"/>
    </row>
    <row r="207" spans="8:8" x14ac:dyDescent="0.2">
      <c r="H207" s="22"/>
    </row>
    <row r="208" spans="8:8" x14ac:dyDescent="0.2">
      <c r="H208" s="22"/>
    </row>
    <row r="209" spans="8:8" x14ac:dyDescent="0.2">
      <c r="H209" s="22"/>
    </row>
    <row r="210" spans="8:8" x14ac:dyDescent="0.2">
      <c r="H210" s="22"/>
    </row>
    <row r="211" spans="8:8" x14ac:dyDescent="0.2">
      <c r="H211" s="22"/>
    </row>
    <row r="212" spans="8:8" x14ac:dyDescent="0.2">
      <c r="H212" s="22"/>
    </row>
    <row r="213" spans="8:8" x14ac:dyDescent="0.2">
      <c r="H213" s="22"/>
    </row>
    <row r="214" spans="8:8" x14ac:dyDescent="0.2">
      <c r="H214" s="22"/>
    </row>
    <row r="215" spans="8:8" x14ac:dyDescent="0.2">
      <c r="H215" s="22"/>
    </row>
    <row r="216" spans="8:8" x14ac:dyDescent="0.2">
      <c r="H216" s="22"/>
    </row>
    <row r="217" spans="8:8" x14ac:dyDescent="0.2">
      <c r="H217" s="22"/>
    </row>
    <row r="218" spans="8:8" x14ac:dyDescent="0.2">
      <c r="H218" s="22"/>
    </row>
    <row r="219" spans="8:8" x14ac:dyDescent="0.2">
      <c r="H219" s="22"/>
    </row>
    <row r="220" spans="8:8" x14ac:dyDescent="0.2">
      <c r="H220" s="22"/>
    </row>
    <row r="221" spans="8:8" x14ac:dyDescent="0.2">
      <c r="H221" s="22"/>
    </row>
    <row r="222" spans="8:8" x14ac:dyDescent="0.2">
      <c r="H222" s="22"/>
    </row>
    <row r="223" spans="8:8" x14ac:dyDescent="0.2">
      <c r="H223" s="22"/>
    </row>
    <row r="224" spans="8:8" x14ac:dyDescent="0.2">
      <c r="H224" s="22"/>
    </row>
    <row r="225" spans="8:8" x14ac:dyDescent="0.2">
      <c r="H225" s="22"/>
    </row>
    <row r="226" spans="8:8" x14ac:dyDescent="0.2">
      <c r="H226" s="22"/>
    </row>
    <row r="227" spans="8:8" x14ac:dyDescent="0.2">
      <c r="H227" s="22"/>
    </row>
    <row r="228" spans="8:8" x14ac:dyDescent="0.2">
      <c r="H228" s="22"/>
    </row>
    <row r="229" spans="8:8" x14ac:dyDescent="0.2">
      <c r="H229" s="22"/>
    </row>
    <row r="230" spans="8:8" x14ac:dyDescent="0.2">
      <c r="H230" s="22"/>
    </row>
    <row r="231" spans="8:8" x14ac:dyDescent="0.2">
      <c r="H231" s="22"/>
    </row>
    <row r="232" spans="8:8" x14ac:dyDescent="0.2">
      <c r="H232" s="22"/>
    </row>
    <row r="233" spans="8:8" x14ac:dyDescent="0.2">
      <c r="H233" s="22"/>
    </row>
    <row r="234" spans="8:8" x14ac:dyDescent="0.2">
      <c r="H234" s="22"/>
    </row>
    <row r="235" spans="8:8" x14ac:dyDescent="0.2">
      <c r="H235" s="22"/>
    </row>
    <row r="236" spans="8:8" x14ac:dyDescent="0.2">
      <c r="H236" s="22"/>
    </row>
    <row r="237" spans="8:8" x14ac:dyDescent="0.2">
      <c r="H237" s="22"/>
    </row>
    <row r="238" spans="8:8" x14ac:dyDescent="0.2">
      <c r="H238" s="22"/>
    </row>
    <row r="239" spans="8:8" x14ac:dyDescent="0.2">
      <c r="H239" s="22"/>
    </row>
    <row r="240" spans="8:8" x14ac:dyDescent="0.2">
      <c r="H240" s="22"/>
    </row>
    <row r="241" spans="8:8" x14ac:dyDescent="0.2">
      <c r="H241" s="22"/>
    </row>
    <row r="242" spans="8:8" x14ac:dyDescent="0.2">
      <c r="H242" s="22"/>
    </row>
    <row r="243" spans="8:8" x14ac:dyDescent="0.2">
      <c r="H243" s="22"/>
    </row>
    <row r="244" spans="8:8" x14ac:dyDescent="0.2">
      <c r="H244" s="22"/>
    </row>
    <row r="245" spans="8:8" x14ac:dyDescent="0.2">
      <c r="H245" s="22"/>
    </row>
    <row r="246" spans="8:8" x14ac:dyDescent="0.2">
      <c r="H246" s="22"/>
    </row>
    <row r="247" spans="8:8" x14ac:dyDescent="0.2">
      <c r="H247" s="22"/>
    </row>
    <row r="248" spans="8:8" x14ac:dyDescent="0.2">
      <c r="H248" s="22"/>
    </row>
    <row r="249" spans="8:8" x14ac:dyDescent="0.2">
      <c r="H249" s="22"/>
    </row>
    <row r="250" spans="8:8" x14ac:dyDescent="0.2">
      <c r="H250" s="22"/>
    </row>
    <row r="251" spans="8:8" x14ac:dyDescent="0.2">
      <c r="H251" s="22"/>
    </row>
    <row r="252" spans="8:8" x14ac:dyDescent="0.2">
      <c r="H252" s="22"/>
    </row>
    <row r="253" spans="8:8" x14ac:dyDescent="0.2">
      <c r="H253" s="22"/>
    </row>
    <row r="254" spans="8:8" x14ac:dyDescent="0.2">
      <c r="H254" s="22"/>
    </row>
    <row r="255" spans="8:8" x14ac:dyDescent="0.2">
      <c r="H255" s="22"/>
    </row>
    <row r="256" spans="8:8" x14ac:dyDescent="0.2">
      <c r="H256" s="22"/>
    </row>
    <row r="257" spans="8:8" x14ac:dyDescent="0.2">
      <c r="H257" s="22"/>
    </row>
    <row r="258" spans="8:8" x14ac:dyDescent="0.2">
      <c r="H258" s="22"/>
    </row>
    <row r="259" spans="8:8" x14ac:dyDescent="0.2">
      <c r="H259" s="22"/>
    </row>
    <row r="260" spans="8:8" x14ac:dyDescent="0.2">
      <c r="H260" s="22"/>
    </row>
    <row r="261" spans="8:8" x14ac:dyDescent="0.2">
      <c r="H261" s="22"/>
    </row>
    <row r="262" spans="8:8" x14ac:dyDescent="0.2">
      <c r="H262" s="22"/>
    </row>
    <row r="263" spans="8:8" x14ac:dyDescent="0.2">
      <c r="H263" s="22"/>
    </row>
    <row r="264" spans="8:8" x14ac:dyDescent="0.2">
      <c r="H264" s="22"/>
    </row>
    <row r="265" spans="8:8" x14ac:dyDescent="0.2">
      <c r="H265" s="22"/>
    </row>
    <row r="266" spans="8:8" x14ac:dyDescent="0.2">
      <c r="H266" s="22"/>
    </row>
    <row r="267" spans="8:8" x14ac:dyDescent="0.2">
      <c r="H267" s="22"/>
    </row>
    <row r="268" spans="8:8" x14ac:dyDescent="0.2">
      <c r="H268" s="22"/>
    </row>
    <row r="269" spans="8:8" x14ac:dyDescent="0.2">
      <c r="H269" s="22"/>
    </row>
    <row r="270" spans="8:8" x14ac:dyDescent="0.2">
      <c r="H270" s="22"/>
    </row>
    <row r="271" spans="8:8" x14ac:dyDescent="0.2">
      <c r="H271" s="22"/>
    </row>
    <row r="272" spans="8:8" x14ac:dyDescent="0.2">
      <c r="H272" s="22"/>
    </row>
    <row r="273" spans="8:8" x14ac:dyDescent="0.2">
      <c r="H273" s="22"/>
    </row>
    <row r="274" spans="8:8" x14ac:dyDescent="0.2">
      <c r="H274" s="22"/>
    </row>
    <row r="275" spans="8:8" x14ac:dyDescent="0.2">
      <c r="H275" s="22"/>
    </row>
    <row r="276" spans="8:8" x14ac:dyDescent="0.2">
      <c r="H276" s="22"/>
    </row>
    <row r="277" spans="8:8" x14ac:dyDescent="0.2">
      <c r="H277" s="22"/>
    </row>
    <row r="278" spans="8:8" x14ac:dyDescent="0.2">
      <c r="H278" s="22"/>
    </row>
    <row r="279" spans="8:8" x14ac:dyDescent="0.2">
      <c r="H279" s="22"/>
    </row>
    <row r="280" spans="8:8" x14ac:dyDescent="0.2">
      <c r="H280" s="22"/>
    </row>
    <row r="281" spans="8:8" x14ac:dyDescent="0.2">
      <c r="H281" s="22"/>
    </row>
    <row r="282" spans="8:8" x14ac:dyDescent="0.2">
      <c r="H282" s="22"/>
    </row>
    <row r="283" spans="8:8" x14ac:dyDescent="0.2">
      <c r="H283" s="22"/>
    </row>
    <row r="284" spans="8:8" x14ac:dyDescent="0.2">
      <c r="H284" s="22"/>
    </row>
    <row r="285" spans="8:8" x14ac:dyDescent="0.2">
      <c r="H285" s="22"/>
    </row>
    <row r="286" spans="8:8" x14ac:dyDescent="0.2">
      <c r="H286" s="22"/>
    </row>
    <row r="287" spans="8:8" x14ac:dyDescent="0.2">
      <c r="H287" s="22"/>
    </row>
    <row r="288" spans="8:8" x14ac:dyDescent="0.2">
      <c r="H288" s="22"/>
    </row>
    <row r="289" spans="8:8" x14ac:dyDescent="0.2">
      <c r="H289" s="22"/>
    </row>
    <row r="290" spans="8:8" x14ac:dyDescent="0.2">
      <c r="H290" s="22"/>
    </row>
    <row r="291" spans="8:8" x14ac:dyDescent="0.2">
      <c r="H291" s="22"/>
    </row>
    <row r="292" spans="8:8" x14ac:dyDescent="0.2">
      <c r="H292" s="22"/>
    </row>
    <row r="293" spans="8:8" x14ac:dyDescent="0.2">
      <c r="H293" s="22"/>
    </row>
    <row r="294" spans="8:8" x14ac:dyDescent="0.2">
      <c r="H294" s="22"/>
    </row>
    <row r="295" spans="8:8" x14ac:dyDescent="0.2">
      <c r="H295" s="22"/>
    </row>
    <row r="296" spans="8:8" x14ac:dyDescent="0.2">
      <c r="H296" s="22"/>
    </row>
    <row r="297" spans="8:8" x14ac:dyDescent="0.2">
      <c r="H297" s="22"/>
    </row>
    <row r="298" spans="8:8" x14ac:dyDescent="0.2">
      <c r="H298" s="22"/>
    </row>
    <row r="299" spans="8:8" x14ac:dyDescent="0.2">
      <c r="H299" s="22"/>
    </row>
    <row r="300" spans="8:8" x14ac:dyDescent="0.2">
      <c r="H300" s="22"/>
    </row>
    <row r="301" spans="8:8" x14ac:dyDescent="0.2">
      <c r="H301" s="22"/>
    </row>
    <row r="302" spans="8:8" x14ac:dyDescent="0.2">
      <c r="H302" s="22"/>
    </row>
    <row r="303" spans="8:8" x14ac:dyDescent="0.2">
      <c r="H303" s="22"/>
    </row>
    <row r="304" spans="8:8" x14ac:dyDescent="0.2">
      <c r="H304" s="22"/>
    </row>
    <row r="305" spans="8:8" x14ac:dyDescent="0.2">
      <c r="H305" s="22"/>
    </row>
    <row r="306" spans="8:8" x14ac:dyDescent="0.2">
      <c r="H306" s="22"/>
    </row>
    <row r="307" spans="8:8" x14ac:dyDescent="0.2">
      <c r="H307" s="22"/>
    </row>
    <row r="308" spans="8:8" x14ac:dyDescent="0.2">
      <c r="H308" s="22"/>
    </row>
    <row r="309" spans="8:8" x14ac:dyDescent="0.2">
      <c r="H309" s="22"/>
    </row>
    <row r="310" spans="8:8" x14ac:dyDescent="0.2">
      <c r="H310" s="22"/>
    </row>
    <row r="311" spans="8:8" x14ac:dyDescent="0.2">
      <c r="H311" s="22"/>
    </row>
    <row r="312" spans="8:8" x14ac:dyDescent="0.2">
      <c r="H312" s="22"/>
    </row>
    <row r="313" spans="8:8" x14ac:dyDescent="0.2">
      <c r="H313" s="22"/>
    </row>
    <row r="314" spans="8:8" x14ac:dyDescent="0.2">
      <c r="H314" s="22"/>
    </row>
    <row r="315" spans="8:8" x14ac:dyDescent="0.2">
      <c r="H315" s="22"/>
    </row>
    <row r="316" spans="8:8" x14ac:dyDescent="0.2">
      <c r="H316" s="22"/>
    </row>
    <row r="317" spans="8:8" x14ac:dyDescent="0.2">
      <c r="H317" s="22"/>
    </row>
    <row r="318" spans="8:8" x14ac:dyDescent="0.2">
      <c r="H318" s="22"/>
    </row>
    <row r="319" spans="8:8" x14ac:dyDescent="0.2">
      <c r="H319" s="22"/>
    </row>
    <row r="320" spans="8:8" x14ac:dyDescent="0.2">
      <c r="H320" s="22"/>
    </row>
    <row r="321" spans="8:8" x14ac:dyDescent="0.2">
      <c r="H321" s="22"/>
    </row>
    <row r="322" spans="8:8" x14ac:dyDescent="0.2">
      <c r="H322" s="22"/>
    </row>
    <row r="323" spans="8:8" x14ac:dyDescent="0.2">
      <c r="H323" s="22"/>
    </row>
    <row r="324" spans="8:8" x14ac:dyDescent="0.2">
      <c r="H324" s="22"/>
    </row>
    <row r="325" spans="8:8" x14ac:dyDescent="0.2">
      <c r="H325" s="22"/>
    </row>
    <row r="326" spans="8:8" x14ac:dyDescent="0.2">
      <c r="H326" s="22"/>
    </row>
    <row r="327" spans="8:8" x14ac:dyDescent="0.2">
      <c r="H327" s="22"/>
    </row>
    <row r="328" spans="8:8" x14ac:dyDescent="0.2">
      <c r="H328" s="22"/>
    </row>
    <row r="329" spans="8:8" x14ac:dyDescent="0.2">
      <c r="H329" s="22"/>
    </row>
    <row r="330" spans="8:8" x14ac:dyDescent="0.2">
      <c r="H330" s="22"/>
    </row>
    <row r="331" spans="8:8" x14ac:dyDescent="0.2">
      <c r="H331" s="22"/>
    </row>
    <row r="332" spans="8:8" x14ac:dyDescent="0.2">
      <c r="H332" s="22"/>
    </row>
    <row r="333" spans="8:8" x14ac:dyDescent="0.2">
      <c r="H333" s="22"/>
    </row>
    <row r="334" spans="8:8" x14ac:dyDescent="0.2">
      <c r="H334" s="22"/>
    </row>
    <row r="335" spans="8:8" x14ac:dyDescent="0.2">
      <c r="H335" s="22"/>
    </row>
    <row r="336" spans="8:8" x14ac:dyDescent="0.2">
      <c r="H336" s="22"/>
    </row>
    <row r="337" spans="8:8" x14ac:dyDescent="0.2">
      <c r="H337" s="22"/>
    </row>
    <row r="338" spans="8:8" x14ac:dyDescent="0.2">
      <c r="H338" s="22"/>
    </row>
    <row r="339" spans="8:8" x14ac:dyDescent="0.2">
      <c r="H339" s="22"/>
    </row>
    <row r="340" spans="8:8" x14ac:dyDescent="0.2">
      <c r="H340" s="22"/>
    </row>
    <row r="341" spans="8:8" x14ac:dyDescent="0.2">
      <c r="H341" s="22"/>
    </row>
    <row r="342" spans="8:8" x14ac:dyDescent="0.2">
      <c r="H342" s="22"/>
    </row>
    <row r="343" spans="8:8" x14ac:dyDescent="0.2">
      <c r="H343" s="22"/>
    </row>
    <row r="344" spans="8:8" x14ac:dyDescent="0.2">
      <c r="H344" s="22"/>
    </row>
    <row r="345" spans="8:8" x14ac:dyDescent="0.2">
      <c r="H345" s="22"/>
    </row>
    <row r="346" spans="8:8" x14ac:dyDescent="0.2">
      <c r="H346" s="22"/>
    </row>
    <row r="347" spans="8:8" x14ac:dyDescent="0.2">
      <c r="H347" s="22"/>
    </row>
    <row r="348" spans="8:8" x14ac:dyDescent="0.2">
      <c r="H348" s="22"/>
    </row>
    <row r="349" spans="8:8" x14ac:dyDescent="0.2">
      <c r="H349" s="22"/>
    </row>
    <row r="350" spans="8:8" x14ac:dyDescent="0.2">
      <c r="H350" s="22"/>
    </row>
    <row r="351" spans="8:8" x14ac:dyDescent="0.2">
      <c r="H351" s="22"/>
    </row>
    <row r="352" spans="8:8" x14ac:dyDescent="0.2">
      <c r="H352" s="22"/>
    </row>
    <row r="353" spans="8:8" x14ac:dyDescent="0.2">
      <c r="H353" s="22"/>
    </row>
    <row r="354" spans="8:8" x14ac:dyDescent="0.2">
      <c r="H354" s="22"/>
    </row>
    <row r="355" spans="8:8" x14ac:dyDescent="0.2">
      <c r="H355" s="22"/>
    </row>
    <row r="356" spans="8:8" x14ac:dyDescent="0.2">
      <c r="H356" s="22"/>
    </row>
    <row r="357" spans="8:8" x14ac:dyDescent="0.2">
      <c r="H357" s="22"/>
    </row>
    <row r="358" spans="8:8" x14ac:dyDescent="0.2">
      <c r="H358" s="22"/>
    </row>
    <row r="359" spans="8:8" x14ac:dyDescent="0.2">
      <c r="H359" s="22"/>
    </row>
    <row r="360" spans="8:8" x14ac:dyDescent="0.2">
      <c r="H360" s="22"/>
    </row>
    <row r="361" spans="8:8" x14ac:dyDescent="0.2">
      <c r="H361" s="22"/>
    </row>
    <row r="362" spans="8:8" x14ac:dyDescent="0.2">
      <c r="H362" s="22"/>
    </row>
    <row r="363" spans="8:8" x14ac:dyDescent="0.2">
      <c r="H363" s="22"/>
    </row>
    <row r="364" spans="8:8" x14ac:dyDescent="0.2">
      <c r="H364" s="22"/>
    </row>
    <row r="365" spans="8:8" x14ac:dyDescent="0.2">
      <c r="H365" s="22"/>
    </row>
    <row r="366" spans="8:8" x14ac:dyDescent="0.2">
      <c r="H366" s="22"/>
    </row>
    <row r="367" spans="8:8" x14ac:dyDescent="0.2">
      <c r="H367" s="22"/>
    </row>
    <row r="368" spans="8:8" x14ac:dyDescent="0.2">
      <c r="H368" s="22"/>
    </row>
    <row r="369" spans="8:8" x14ac:dyDescent="0.2">
      <c r="H369" s="22"/>
    </row>
    <row r="370" spans="8:8" x14ac:dyDescent="0.2">
      <c r="H370" s="22"/>
    </row>
    <row r="371" spans="8:8" x14ac:dyDescent="0.2">
      <c r="H371" s="22"/>
    </row>
    <row r="372" spans="8:8" x14ac:dyDescent="0.2">
      <c r="H372" s="22"/>
    </row>
    <row r="373" spans="8:8" x14ac:dyDescent="0.2">
      <c r="H373" s="22"/>
    </row>
    <row r="374" spans="8:8" x14ac:dyDescent="0.2">
      <c r="H374" s="22"/>
    </row>
    <row r="375" spans="8:8" x14ac:dyDescent="0.2">
      <c r="H375" s="22"/>
    </row>
    <row r="376" spans="8:8" x14ac:dyDescent="0.2">
      <c r="H376" s="22"/>
    </row>
    <row r="377" spans="8:8" x14ac:dyDescent="0.2">
      <c r="H377" s="22"/>
    </row>
    <row r="378" spans="8:8" x14ac:dyDescent="0.2">
      <c r="H378" s="22"/>
    </row>
    <row r="379" spans="8:8" x14ac:dyDescent="0.2">
      <c r="H379" s="22"/>
    </row>
    <row r="380" spans="8:8" x14ac:dyDescent="0.2">
      <c r="H380" s="22"/>
    </row>
    <row r="381" spans="8:8" x14ac:dyDescent="0.2">
      <c r="H381" s="22"/>
    </row>
    <row r="382" spans="8:8" x14ac:dyDescent="0.2">
      <c r="H382" s="22"/>
    </row>
    <row r="383" spans="8:8" x14ac:dyDescent="0.2">
      <c r="H383" s="22"/>
    </row>
    <row r="384" spans="8:8" x14ac:dyDescent="0.2">
      <c r="H384" s="22"/>
    </row>
    <row r="385" spans="8:8" x14ac:dyDescent="0.2">
      <c r="H385" s="22"/>
    </row>
    <row r="386" spans="8:8" x14ac:dyDescent="0.2">
      <c r="H386" s="22"/>
    </row>
    <row r="387" spans="8:8" x14ac:dyDescent="0.2">
      <c r="H387" s="22"/>
    </row>
    <row r="388" spans="8:8" x14ac:dyDescent="0.2">
      <c r="H388" s="22"/>
    </row>
    <row r="389" spans="8:8" x14ac:dyDescent="0.2">
      <c r="H389" s="22"/>
    </row>
    <row r="390" spans="8:8" x14ac:dyDescent="0.2">
      <c r="H390" s="22"/>
    </row>
    <row r="391" spans="8:8" x14ac:dyDescent="0.2">
      <c r="H391" s="22"/>
    </row>
    <row r="392" spans="8:8" x14ac:dyDescent="0.2">
      <c r="H392" s="22"/>
    </row>
    <row r="393" spans="8:8" x14ac:dyDescent="0.2">
      <c r="H393" s="22"/>
    </row>
    <row r="394" spans="8:8" x14ac:dyDescent="0.2">
      <c r="H394" s="22"/>
    </row>
    <row r="395" spans="8:8" x14ac:dyDescent="0.2">
      <c r="H395" s="22"/>
    </row>
    <row r="396" spans="8:8" x14ac:dyDescent="0.2">
      <c r="H396" s="22"/>
    </row>
    <row r="397" spans="8:8" x14ac:dyDescent="0.2">
      <c r="H397" s="22"/>
    </row>
    <row r="398" spans="8:8" x14ac:dyDescent="0.2">
      <c r="H398" s="22"/>
    </row>
    <row r="399" spans="8:8" x14ac:dyDescent="0.2">
      <c r="H399" s="22"/>
    </row>
    <row r="400" spans="8:8" x14ac:dyDescent="0.2">
      <c r="H400" s="22"/>
    </row>
    <row r="401" spans="8:8" x14ac:dyDescent="0.2">
      <c r="H401" s="22"/>
    </row>
    <row r="402" spans="8:8" x14ac:dyDescent="0.2">
      <c r="H402" s="22"/>
    </row>
    <row r="403" spans="8:8" x14ac:dyDescent="0.2">
      <c r="H403" s="22"/>
    </row>
    <row r="404" spans="8:8" x14ac:dyDescent="0.2">
      <c r="H404" s="22"/>
    </row>
    <row r="405" spans="8:8" x14ac:dyDescent="0.2">
      <c r="H405" s="22"/>
    </row>
    <row r="406" spans="8:8" x14ac:dyDescent="0.2">
      <c r="H406" s="22"/>
    </row>
    <row r="407" spans="8:8" x14ac:dyDescent="0.2">
      <c r="H407" s="22"/>
    </row>
    <row r="408" spans="8:8" x14ac:dyDescent="0.2">
      <c r="H408" s="22"/>
    </row>
    <row r="409" spans="8:8" x14ac:dyDescent="0.2">
      <c r="H409" s="22"/>
    </row>
    <row r="410" spans="8:8" x14ac:dyDescent="0.2">
      <c r="H410" s="22"/>
    </row>
    <row r="411" spans="8:8" x14ac:dyDescent="0.2">
      <c r="H411" s="22"/>
    </row>
    <row r="412" spans="8:8" x14ac:dyDescent="0.2">
      <c r="H412" s="22"/>
    </row>
    <row r="413" spans="8:8" x14ac:dyDescent="0.2">
      <c r="H413" s="22"/>
    </row>
    <row r="414" spans="8:8" x14ac:dyDescent="0.2">
      <c r="H414" s="22"/>
    </row>
    <row r="415" spans="8:8" x14ac:dyDescent="0.2">
      <c r="H415" s="22"/>
    </row>
    <row r="416" spans="8:8" x14ac:dyDescent="0.2">
      <c r="H416" s="22"/>
    </row>
    <row r="417" spans="8:8" x14ac:dyDescent="0.2">
      <c r="H417" s="22"/>
    </row>
    <row r="418" spans="8:8" x14ac:dyDescent="0.2">
      <c r="H418" s="22"/>
    </row>
    <row r="419" spans="8:8" x14ac:dyDescent="0.2">
      <c r="H419" s="22"/>
    </row>
    <row r="420" spans="8:8" x14ac:dyDescent="0.2">
      <c r="H420" s="22"/>
    </row>
    <row r="421" spans="8:8" x14ac:dyDescent="0.2">
      <c r="H421" s="22"/>
    </row>
    <row r="422" spans="8:8" x14ac:dyDescent="0.2">
      <c r="H422" s="22"/>
    </row>
    <row r="423" spans="8:8" x14ac:dyDescent="0.2">
      <c r="H423" s="22"/>
    </row>
    <row r="424" spans="8:8" x14ac:dyDescent="0.2">
      <c r="H424" s="22"/>
    </row>
    <row r="425" spans="8:8" x14ac:dyDescent="0.2">
      <c r="H425" s="22"/>
    </row>
    <row r="426" spans="8:8" x14ac:dyDescent="0.2">
      <c r="H426" s="22"/>
    </row>
    <row r="427" spans="8:8" x14ac:dyDescent="0.2">
      <c r="H427" s="22"/>
    </row>
    <row r="428" spans="8:8" x14ac:dyDescent="0.2">
      <c r="H428" s="22"/>
    </row>
    <row r="429" spans="8:8" x14ac:dyDescent="0.2">
      <c r="H429" s="22"/>
    </row>
    <row r="430" spans="8:8" x14ac:dyDescent="0.2">
      <c r="H430" s="22"/>
    </row>
    <row r="431" spans="8:8" x14ac:dyDescent="0.2">
      <c r="H431" s="22"/>
    </row>
    <row r="432" spans="8:8" x14ac:dyDescent="0.2">
      <c r="H432" s="22"/>
    </row>
    <row r="433" spans="8:8" x14ac:dyDescent="0.2">
      <c r="H433" s="22"/>
    </row>
    <row r="434" spans="8:8" x14ac:dyDescent="0.2">
      <c r="H434" s="22"/>
    </row>
    <row r="435" spans="8:8" x14ac:dyDescent="0.2">
      <c r="H435" s="22"/>
    </row>
    <row r="436" spans="8:8" x14ac:dyDescent="0.2">
      <c r="H436" s="22"/>
    </row>
    <row r="437" spans="8:8" x14ac:dyDescent="0.2">
      <c r="H437" s="22"/>
    </row>
    <row r="438" spans="8:8" x14ac:dyDescent="0.2">
      <c r="H438" s="22"/>
    </row>
    <row r="439" spans="8:8" x14ac:dyDescent="0.2">
      <c r="H439" s="22"/>
    </row>
    <row r="440" spans="8:8" x14ac:dyDescent="0.2">
      <c r="H440" s="22"/>
    </row>
    <row r="441" spans="8:8" x14ac:dyDescent="0.2">
      <c r="H441" s="22"/>
    </row>
    <row r="442" spans="8:8" x14ac:dyDescent="0.2">
      <c r="H442" s="22"/>
    </row>
    <row r="443" spans="8:8" x14ac:dyDescent="0.2">
      <c r="H443" s="22"/>
    </row>
    <row r="444" spans="8:8" x14ac:dyDescent="0.2">
      <c r="H444" s="22"/>
    </row>
    <row r="445" spans="8:8" x14ac:dyDescent="0.2">
      <c r="H445" s="22"/>
    </row>
    <row r="446" spans="8:8" x14ac:dyDescent="0.2">
      <c r="H446" s="22"/>
    </row>
    <row r="447" spans="8:8" x14ac:dyDescent="0.2">
      <c r="H447" s="22"/>
    </row>
    <row r="448" spans="8:8" x14ac:dyDescent="0.2">
      <c r="H448" s="22"/>
    </row>
    <row r="449" spans="8:8" x14ac:dyDescent="0.2">
      <c r="H449" s="22"/>
    </row>
    <row r="450" spans="8:8" x14ac:dyDescent="0.2">
      <c r="H450" s="22"/>
    </row>
    <row r="451" spans="8:8" x14ac:dyDescent="0.2">
      <c r="H451" s="22"/>
    </row>
    <row r="452" spans="8:8" x14ac:dyDescent="0.2">
      <c r="H452" s="22"/>
    </row>
    <row r="453" spans="8:8" x14ac:dyDescent="0.2">
      <c r="H453" s="22"/>
    </row>
    <row r="454" spans="8:8" x14ac:dyDescent="0.2">
      <c r="H454" s="22"/>
    </row>
    <row r="455" spans="8:8" x14ac:dyDescent="0.2">
      <c r="H455" s="22"/>
    </row>
    <row r="456" spans="8:8" x14ac:dyDescent="0.2">
      <c r="H456" s="22"/>
    </row>
    <row r="457" spans="8:8" x14ac:dyDescent="0.2">
      <c r="H457" s="22"/>
    </row>
    <row r="458" spans="8:8" x14ac:dyDescent="0.2">
      <c r="H458" s="22"/>
    </row>
    <row r="459" spans="8:8" x14ac:dyDescent="0.2">
      <c r="H459" s="22"/>
    </row>
    <row r="460" spans="8:8" x14ac:dyDescent="0.2">
      <c r="H460" s="22"/>
    </row>
    <row r="461" spans="8:8" x14ac:dyDescent="0.2">
      <c r="H461" s="22"/>
    </row>
    <row r="462" spans="8:8" x14ac:dyDescent="0.2">
      <c r="H462" s="22"/>
    </row>
    <row r="463" spans="8:8" x14ac:dyDescent="0.2">
      <c r="H463" s="22"/>
    </row>
    <row r="464" spans="8:8" x14ac:dyDescent="0.2">
      <c r="H464" s="22"/>
    </row>
    <row r="465" spans="8:8" x14ac:dyDescent="0.2">
      <c r="H465" s="22"/>
    </row>
    <row r="466" spans="8:8" x14ac:dyDescent="0.2">
      <c r="H466" s="22"/>
    </row>
    <row r="467" spans="8:8" x14ac:dyDescent="0.2">
      <c r="H467" s="22"/>
    </row>
    <row r="468" spans="8:8" x14ac:dyDescent="0.2">
      <c r="H468" s="22"/>
    </row>
    <row r="469" spans="8:8" x14ac:dyDescent="0.2">
      <c r="H469" s="22"/>
    </row>
    <row r="470" spans="8:8" x14ac:dyDescent="0.2">
      <c r="H470" s="22"/>
    </row>
    <row r="471" spans="8:8" x14ac:dyDescent="0.2">
      <c r="H471" s="22"/>
    </row>
    <row r="472" spans="8:8" x14ac:dyDescent="0.2">
      <c r="H472" s="22"/>
    </row>
    <row r="473" spans="8:8" x14ac:dyDescent="0.2">
      <c r="H473" s="22"/>
    </row>
    <row r="474" spans="8:8" x14ac:dyDescent="0.2">
      <c r="H474" s="22"/>
    </row>
    <row r="475" spans="8:8" x14ac:dyDescent="0.2">
      <c r="H475" s="22"/>
    </row>
    <row r="476" spans="8:8" x14ac:dyDescent="0.2">
      <c r="H476" s="22"/>
    </row>
    <row r="477" spans="8:8" x14ac:dyDescent="0.2">
      <c r="H477" s="22"/>
    </row>
    <row r="478" spans="8:8" x14ac:dyDescent="0.2">
      <c r="H478" s="22"/>
    </row>
    <row r="479" spans="8:8" x14ac:dyDescent="0.2">
      <c r="H479" s="22"/>
    </row>
    <row r="480" spans="8:8" x14ac:dyDescent="0.2">
      <c r="H480" s="22"/>
    </row>
    <row r="481" spans="8:8" x14ac:dyDescent="0.2">
      <c r="H481" s="22"/>
    </row>
    <row r="482" spans="8:8" x14ac:dyDescent="0.2">
      <c r="H482" s="22"/>
    </row>
    <row r="483" spans="8:8" x14ac:dyDescent="0.2">
      <c r="H483" s="22"/>
    </row>
    <row r="484" spans="8:8" x14ac:dyDescent="0.2">
      <c r="H484" s="22"/>
    </row>
    <row r="485" spans="8:8" x14ac:dyDescent="0.2">
      <c r="H485" s="22"/>
    </row>
    <row r="486" spans="8:8" x14ac:dyDescent="0.2">
      <c r="H486" s="22"/>
    </row>
    <row r="487" spans="8:8" x14ac:dyDescent="0.2">
      <c r="H487" s="22"/>
    </row>
    <row r="488" spans="8:8" x14ac:dyDescent="0.2">
      <c r="H488" s="22"/>
    </row>
    <row r="489" spans="8:8" x14ac:dyDescent="0.2">
      <c r="H489" s="22"/>
    </row>
    <row r="490" spans="8:8" x14ac:dyDescent="0.2">
      <c r="H490" s="22"/>
    </row>
    <row r="491" spans="8:8" x14ac:dyDescent="0.2">
      <c r="H491" s="22"/>
    </row>
    <row r="492" spans="8:8" x14ac:dyDescent="0.2">
      <c r="H492" s="22"/>
    </row>
    <row r="493" spans="8:8" x14ac:dyDescent="0.2">
      <c r="H493" s="22"/>
    </row>
    <row r="494" spans="8:8" x14ac:dyDescent="0.2">
      <c r="H494" s="22"/>
    </row>
    <row r="495" spans="8:8" x14ac:dyDescent="0.2">
      <c r="H495" s="22"/>
    </row>
    <row r="496" spans="8:8" x14ac:dyDescent="0.2">
      <c r="H496" s="22"/>
    </row>
    <row r="497" spans="8:8" x14ac:dyDescent="0.2">
      <c r="H497" s="22"/>
    </row>
    <row r="498" spans="8:8" x14ac:dyDescent="0.2">
      <c r="H498" s="22"/>
    </row>
    <row r="499" spans="8:8" x14ac:dyDescent="0.2">
      <c r="H499" s="22"/>
    </row>
    <row r="500" spans="8:8" x14ac:dyDescent="0.2">
      <c r="H500" s="22"/>
    </row>
    <row r="501" spans="8:8" x14ac:dyDescent="0.2">
      <c r="H501" s="22"/>
    </row>
    <row r="502" spans="8:8" x14ac:dyDescent="0.2">
      <c r="H502" s="22"/>
    </row>
    <row r="503" spans="8:8" x14ac:dyDescent="0.2">
      <c r="H503" s="22"/>
    </row>
    <row r="504" spans="8:8" x14ac:dyDescent="0.2">
      <c r="H504" s="22"/>
    </row>
    <row r="505" spans="8:8" x14ac:dyDescent="0.2">
      <c r="H505" s="22"/>
    </row>
    <row r="506" spans="8:8" x14ac:dyDescent="0.2">
      <c r="H506" s="22"/>
    </row>
    <row r="507" spans="8:8" x14ac:dyDescent="0.2">
      <c r="H507" s="22"/>
    </row>
    <row r="508" spans="8:8" x14ac:dyDescent="0.2">
      <c r="H508" s="22"/>
    </row>
    <row r="509" spans="8:8" x14ac:dyDescent="0.2">
      <c r="H509" s="22"/>
    </row>
    <row r="510" spans="8:8" x14ac:dyDescent="0.2">
      <c r="H510" s="22"/>
    </row>
    <row r="511" spans="8:8" x14ac:dyDescent="0.2">
      <c r="H511" s="22"/>
    </row>
    <row r="512" spans="8:8" x14ac:dyDescent="0.2">
      <c r="H512" s="22"/>
    </row>
    <row r="513" spans="8:8" x14ac:dyDescent="0.2">
      <c r="H513" s="22"/>
    </row>
    <row r="514" spans="8:8" x14ac:dyDescent="0.2">
      <c r="H514" s="22"/>
    </row>
    <row r="515" spans="8:8" x14ac:dyDescent="0.2">
      <c r="H515" s="22"/>
    </row>
    <row r="516" spans="8:8" x14ac:dyDescent="0.2">
      <c r="H516" s="22"/>
    </row>
    <row r="517" spans="8:8" x14ac:dyDescent="0.2">
      <c r="H517" s="22"/>
    </row>
    <row r="518" spans="8:8" x14ac:dyDescent="0.2">
      <c r="H518" s="22"/>
    </row>
    <row r="519" spans="8:8" x14ac:dyDescent="0.2">
      <c r="H519" s="22"/>
    </row>
    <row r="520" spans="8:8" x14ac:dyDescent="0.2">
      <c r="H520" s="22"/>
    </row>
    <row r="521" spans="8:8" x14ac:dyDescent="0.2">
      <c r="H521" s="22"/>
    </row>
    <row r="522" spans="8:8" x14ac:dyDescent="0.2">
      <c r="H522" s="22"/>
    </row>
    <row r="523" spans="8:8" x14ac:dyDescent="0.2">
      <c r="H523" s="22"/>
    </row>
    <row r="524" spans="8:8" x14ac:dyDescent="0.2">
      <c r="H524" s="22"/>
    </row>
    <row r="525" spans="8:8" x14ac:dyDescent="0.2">
      <c r="H525" s="22"/>
    </row>
    <row r="526" spans="8:8" x14ac:dyDescent="0.2">
      <c r="H526" s="22"/>
    </row>
    <row r="527" spans="8:8" x14ac:dyDescent="0.2">
      <c r="H527" s="22"/>
    </row>
    <row r="528" spans="8:8" x14ac:dyDescent="0.2">
      <c r="H528" s="22"/>
    </row>
    <row r="529" spans="8:8" x14ac:dyDescent="0.2">
      <c r="H529" s="22"/>
    </row>
    <row r="530" spans="8:8" x14ac:dyDescent="0.2">
      <c r="H530" s="22"/>
    </row>
    <row r="531" spans="8:8" x14ac:dyDescent="0.2">
      <c r="H531" s="22"/>
    </row>
    <row r="532" spans="8:8" x14ac:dyDescent="0.2">
      <c r="H532" s="22"/>
    </row>
    <row r="533" spans="8:8" x14ac:dyDescent="0.2">
      <c r="H533" s="22"/>
    </row>
    <row r="534" spans="8:8" x14ac:dyDescent="0.2">
      <c r="H534" s="22"/>
    </row>
    <row r="535" spans="8:8" x14ac:dyDescent="0.2">
      <c r="H535" s="22"/>
    </row>
    <row r="536" spans="8:8" x14ac:dyDescent="0.2">
      <c r="H536" s="22"/>
    </row>
    <row r="537" spans="8:8" x14ac:dyDescent="0.2">
      <c r="H537" s="22"/>
    </row>
    <row r="538" spans="8:8" x14ac:dyDescent="0.2">
      <c r="H538" s="22"/>
    </row>
    <row r="539" spans="8:8" x14ac:dyDescent="0.2">
      <c r="H539" s="22"/>
    </row>
    <row r="540" spans="8:8" x14ac:dyDescent="0.2">
      <c r="H540" s="22"/>
    </row>
    <row r="541" spans="8:8" x14ac:dyDescent="0.2">
      <c r="H541" s="22"/>
    </row>
    <row r="542" spans="8:8" x14ac:dyDescent="0.2">
      <c r="H542" s="22"/>
    </row>
    <row r="543" spans="8:8" x14ac:dyDescent="0.2">
      <c r="H543" s="22"/>
    </row>
    <row r="544" spans="8:8" x14ac:dyDescent="0.2">
      <c r="H544" s="22"/>
    </row>
    <row r="545" spans="8:8" x14ac:dyDescent="0.2">
      <c r="H545" s="22"/>
    </row>
    <row r="546" spans="8:8" x14ac:dyDescent="0.2">
      <c r="H546" s="22"/>
    </row>
    <row r="547" spans="8:8" x14ac:dyDescent="0.2">
      <c r="H547" s="22"/>
    </row>
    <row r="548" spans="8:8" x14ac:dyDescent="0.2">
      <c r="H548" s="22"/>
    </row>
    <row r="549" spans="8:8" x14ac:dyDescent="0.2">
      <c r="H549" s="22"/>
    </row>
    <row r="550" spans="8:8" x14ac:dyDescent="0.2">
      <c r="H550" s="22"/>
    </row>
    <row r="551" spans="8:8" x14ac:dyDescent="0.2">
      <c r="H551" s="22"/>
    </row>
    <row r="552" spans="8:8" x14ac:dyDescent="0.2">
      <c r="H552" s="22"/>
    </row>
    <row r="553" spans="8:8" x14ac:dyDescent="0.2">
      <c r="H553" s="22"/>
    </row>
    <row r="554" spans="8:8" x14ac:dyDescent="0.2">
      <c r="H554" s="22"/>
    </row>
    <row r="555" spans="8:8" x14ac:dyDescent="0.2">
      <c r="H555" s="22"/>
    </row>
    <row r="556" spans="8:8" x14ac:dyDescent="0.2">
      <c r="H556" s="22"/>
    </row>
    <row r="557" spans="8:8" x14ac:dyDescent="0.2">
      <c r="H557" s="22"/>
    </row>
    <row r="558" spans="8:8" x14ac:dyDescent="0.2">
      <c r="H558" s="22"/>
    </row>
    <row r="559" spans="8:8" x14ac:dyDescent="0.2">
      <c r="H559" s="22"/>
    </row>
    <row r="560" spans="8:8" x14ac:dyDescent="0.2">
      <c r="H560" s="22"/>
    </row>
    <row r="561" spans="8:8" x14ac:dyDescent="0.2">
      <c r="H561" s="22"/>
    </row>
    <row r="562" spans="8:8" x14ac:dyDescent="0.2">
      <c r="H562" s="22"/>
    </row>
    <row r="563" spans="8:8" x14ac:dyDescent="0.2">
      <c r="H563" s="22"/>
    </row>
    <row r="564" spans="8:8" x14ac:dyDescent="0.2">
      <c r="H564" s="22"/>
    </row>
    <row r="565" spans="8:8" x14ac:dyDescent="0.2">
      <c r="H565" s="22"/>
    </row>
    <row r="566" spans="8:8" x14ac:dyDescent="0.2">
      <c r="H566" s="22"/>
    </row>
    <row r="567" spans="8:8" x14ac:dyDescent="0.2">
      <c r="H567" s="22"/>
    </row>
    <row r="568" spans="8:8" x14ac:dyDescent="0.2">
      <c r="H568" s="22"/>
    </row>
    <row r="569" spans="8:8" x14ac:dyDescent="0.2">
      <c r="H569" s="22"/>
    </row>
    <row r="570" spans="8:8" x14ac:dyDescent="0.2">
      <c r="H570" s="22"/>
    </row>
    <row r="571" spans="8:8" x14ac:dyDescent="0.2">
      <c r="H571" s="22"/>
    </row>
    <row r="572" spans="8:8" x14ac:dyDescent="0.2">
      <c r="H572" s="22"/>
    </row>
    <row r="573" spans="8:8" x14ac:dyDescent="0.2">
      <c r="H573" s="22"/>
    </row>
    <row r="574" spans="8:8" x14ac:dyDescent="0.2">
      <c r="H574" s="22"/>
    </row>
    <row r="575" spans="8:8" x14ac:dyDescent="0.2">
      <c r="H575" s="22"/>
    </row>
    <row r="576" spans="8:8" x14ac:dyDescent="0.2">
      <c r="H576" s="22"/>
    </row>
    <row r="577" spans="8:8" x14ac:dyDescent="0.2">
      <c r="H577" s="22"/>
    </row>
    <row r="578" spans="8:8" x14ac:dyDescent="0.2">
      <c r="H578" s="22"/>
    </row>
    <row r="579" spans="8:8" x14ac:dyDescent="0.2">
      <c r="H579" s="22"/>
    </row>
    <row r="580" spans="8:8" x14ac:dyDescent="0.2">
      <c r="H580" s="22"/>
    </row>
    <row r="581" spans="8:8" x14ac:dyDescent="0.2">
      <c r="H581" s="22"/>
    </row>
    <row r="582" spans="8:8" x14ac:dyDescent="0.2">
      <c r="H582" s="22"/>
    </row>
    <row r="583" spans="8:8" x14ac:dyDescent="0.2">
      <c r="H583" s="22"/>
    </row>
    <row r="584" spans="8:8" x14ac:dyDescent="0.2">
      <c r="H584" s="22"/>
    </row>
    <row r="585" spans="8:8" x14ac:dyDescent="0.2">
      <c r="H585" s="22"/>
    </row>
    <row r="586" spans="8:8" x14ac:dyDescent="0.2">
      <c r="H586" s="22"/>
    </row>
    <row r="587" spans="8:8" x14ac:dyDescent="0.2">
      <c r="H587" s="22"/>
    </row>
    <row r="588" spans="8:8" x14ac:dyDescent="0.2">
      <c r="H588" s="22"/>
    </row>
    <row r="589" spans="8:8" x14ac:dyDescent="0.2">
      <c r="H589" s="22"/>
    </row>
    <row r="590" spans="8:8" x14ac:dyDescent="0.2">
      <c r="H590" s="22"/>
    </row>
    <row r="591" spans="8:8" x14ac:dyDescent="0.2">
      <c r="H591" s="22"/>
    </row>
    <row r="592" spans="8:8" x14ac:dyDescent="0.2">
      <c r="H592" s="22"/>
    </row>
    <row r="593" spans="8:8" x14ac:dyDescent="0.2">
      <c r="H593" s="22"/>
    </row>
    <row r="594" spans="8:8" x14ac:dyDescent="0.2">
      <c r="H594" s="22"/>
    </row>
    <row r="595" spans="8:8" x14ac:dyDescent="0.2">
      <c r="H595" s="22"/>
    </row>
    <row r="596" spans="8:8" x14ac:dyDescent="0.2">
      <c r="H596" s="22"/>
    </row>
    <row r="597" spans="8:8" x14ac:dyDescent="0.2">
      <c r="H597" s="22"/>
    </row>
    <row r="598" spans="8:8" x14ac:dyDescent="0.2">
      <c r="H598" s="22"/>
    </row>
    <row r="599" spans="8:8" x14ac:dyDescent="0.2">
      <c r="H599" s="22"/>
    </row>
    <row r="600" spans="8:8" x14ac:dyDescent="0.2">
      <c r="H600" s="22"/>
    </row>
    <row r="601" spans="8:8" x14ac:dyDescent="0.2">
      <c r="H601" s="22"/>
    </row>
    <row r="602" spans="8:8" x14ac:dyDescent="0.2">
      <c r="H602" s="22"/>
    </row>
    <row r="603" spans="8:8" x14ac:dyDescent="0.2">
      <c r="H603" s="22"/>
    </row>
    <row r="604" spans="8:8" x14ac:dyDescent="0.2">
      <c r="H604" s="22"/>
    </row>
    <row r="605" spans="8:8" x14ac:dyDescent="0.2">
      <c r="H605" s="22"/>
    </row>
    <row r="606" spans="8:8" x14ac:dyDescent="0.2">
      <c r="H606" s="22"/>
    </row>
    <row r="607" spans="8:8" x14ac:dyDescent="0.2">
      <c r="H607" s="22"/>
    </row>
    <row r="608" spans="8:8" x14ac:dyDescent="0.2">
      <c r="H608" s="22"/>
    </row>
    <row r="609" spans="8:8" x14ac:dyDescent="0.2">
      <c r="H609" s="22"/>
    </row>
    <row r="610" spans="8:8" x14ac:dyDescent="0.2">
      <c r="H610" s="22"/>
    </row>
    <row r="611" spans="8:8" x14ac:dyDescent="0.2">
      <c r="H611" s="22"/>
    </row>
    <row r="612" spans="8:8" x14ac:dyDescent="0.2">
      <c r="H612" s="22"/>
    </row>
    <row r="613" spans="8:8" x14ac:dyDescent="0.2">
      <c r="H613" s="22"/>
    </row>
    <row r="614" spans="8:8" x14ac:dyDescent="0.2">
      <c r="H614" s="22"/>
    </row>
    <row r="615" spans="8:8" x14ac:dyDescent="0.2">
      <c r="H615" s="22"/>
    </row>
    <row r="616" spans="8:8" x14ac:dyDescent="0.2">
      <c r="H616" s="22"/>
    </row>
    <row r="617" spans="8:8" x14ac:dyDescent="0.2">
      <c r="H617" s="22"/>
    </row>
    <row r="618" spans="8:8" x14ac:dyDescent="0.2">
      <c r="H618" s="22"/>
    </row>
    <row r="619" spans="8:8" x14ac:dyDescent="0.2">
      <c r="H619" s="22"/>
    </row>
    <row r="620" spans="8:8" x14ac:dyDescent="0.2">
      <c r="H620" s="22"/>
    </row>
    <row r="621" spans="8:8" x14ac:dyDescent="0.2">
      <c r="H621" s="22"/>
    </row>
    <row r="622" spans="8:8" x14ac:dyDescent="0.2">
      <c r="H622" s="22"/>
    </row>
    <row r="623" spans="8:8" x14ac:dyDescent="0.2">
      <c r="H623" s="22"/>
    </row>
    <row r="624" spans="8:8" x14ac:dyDescent="0.2">
      <c r="H624" s="22"/>
    </row>
    <row r="625" spans="8:8" x14ac:dyDescent="0.2">
      <c r="H625" s="22"/>
    </row>
    <row r="626" spans="8:8" x14ac:dyDescent="0.2">
      <c r="H626" s="22"/>
    </row>
    <row r="627" spans="8:8" x14ac:dyDescent="0.2">
      <c r="H627" s="22"/>
    </row>
    <row r="628" spans="8:8" x14ac:dyDescent="0.2">
      <c r="H628" s="22"/>
    </row>
    <row r="629" spans="8:8" x14ac:dyDescent="0.2">
      <c r="H629" s="22"/>
    </row>
    <row r="630" spans="8:8" x14ac:dyDescent="0.2">
      <c r="H630" s="22"/>
    </row>
    <row r="631" spans="8:8" x14ac:dyDescent="0.2">
      <c r="H631" s="22"/>
    </row>
    <row r="632" spans="8:8" x14ac:dyDescent="0.2">
      <c r="H632" s="22"/>
    </row>
    <row r="633" spans="8:8" x14ac:dyDescent="0.2">
      <c r="H633" s="22"/>
    </row>
    <row r="634" spans="8:8" x14ac:dyDescent="0.2">
      <c r="H634" s="22"/>
    </row>
    <row r="635" spans="8:8" x14ac:dyDescent="0.2">
      <c r="H635" s="22"/>
    </row>
    <row r="636" spans="8:8" x14ac:dyDescent="0.2">
      <c r="H636" s="22"/>
    </row>
    <row r="637" spans="8:8" x14ac:dyDescent="0.2">
      <c r="H637" s="22"/>
    </row>
    <row r="638" spans="8:8" x14ac:dyDescent="0.2">
      <c r="H638" s="22"/>
    </row>
    <row r="639" spans="8:8" x14ac:dyDescent="0.2">
      <c r="H639" s="22"/>
    </row>
    <row r="640" spans="8:8" x14ac:dyDescent="0.2">
      <c r="H640" s="22"/>
    </row>
    <row r="641" spans="8:8" x14ac:dyDescent="0.2">
      <c r="H641" s="22"/>
    </row>
    <row r="642" spans="8:8" x14ac:dyDescent="0.2">
      <c r="H642" s="22"/>
    </row>
    <row r="643" spans="8:8" x14ac:dyDescent="0.2">
      <c r="H643" s="22"/>
    </row>
    <row r="644" spans="8:8" x14ac:dyDescent="0.2">
      <c r="H644" s="22"/>
    </row>
    <row r="645" spans="8:8" x14ac:dyDescent="0.2">
      <c r="H645" s="22"/>
    </row>
    <row r="646" spans="8:8" x14ac:dyDescent="0.2">
      <c r="H646" s="22"/>
    </row>
    <row r="647" spans="8:8" x14ac:dyDescent="0.2">
      <c r="H647" s="22"/>
    </row>
    <row r="648" spans="8:8" x14ac:dyDescent="0.2">
      <c r="H648" s="22"/>
    </row>
    <row r="649" spans="8:8" x14ac:dyDescent="0.2">
      <c r="H649" s="22"/>
    </row>
    <row r="650" spans="8:8" x14ac:dyDescent="0.2">
      <c r="H650" s="22"/>
    </row>
    <row r="651" spans="8:8" x14ac:dyDescent="0.2">
      <c r="H651" s="22"/>
    </row>
    <row r="652" spans="8:8" x14ac:dyDescent="0.2">
      <c r="H652" s="22"/>
    </row>
    <row r="653" spans="8:8" x14ac:dyDescent="0.2">
      <c r="H653" s="22"/>
    </row>
    <row r="654" spans="8:8" x14ac:dyDescent="0.2">
      <c r="H654" s="22"/>
    </row>
    <row r="655" spans="8:8" x14ac:dyDescent="0.2">
      <c r="H655" s="22"/>
    </row>
    <row r="656" spans="8:8" x14ac:dyDescent="0.2">
      <c r="H656" s="22"/>
    </row>
    <row r="657" spans="8:8" x14ac:dyDescent="0.2">
      <c r="H657" s="22"/>
    </row>
    <row r="658" spans="8:8" x14ac:dyDescent="0.2">
      <c r="H658" s="22"/>
    </row>
    <row r="659" spans="8:8" x14ac:dyDescent="0.2">
      <c r="H659" s="22"/>
    </row>
    <row r="660" spans="8:8" x14ac:dyDescent="0.2">
      <c r="H660" s="22"/>
    </row>
    <row r="661" spans="8:8" x14ac:dyDescent="0.2">
      <c r="H661" s="22"/>
    </row>
    <row r="662" spans="8:8" x14ac:dyDescent="0.2">
      <c r="H662" s="22"/>
    </row>
    <row r="663" spans="8:8" x14ac:dyDescent="0.2">
      <c r="H663" s="22"/>
    </row>
    <row r="664" spans="8:8" x14ac:dyDescent="0.2">
      <c r="H664" s="22"/>
    </row>
    <row r="665" spans="8:8" x14ac:dyDescent="0.2">
      <c r="H665" s="22"/>
    </row>
    <row r="666" spans="8:8" x14ac:dyDescent="0.2">
      <c r="H666" s="22"/>
    </row>
    <row r="667" spans="8:8" x14ac:dyDescent="0.2">
      <c r="H667" s="22"/>
    </row>
    <row r="668" spans="8:8" x14ac:dyDescent="0.2">
      <c r="H668" s="22"/>
    </row>
    <row r="669" spans="8:8" x14ac:dyDescent="0.2">
      <c r="H669" s="22"/>
    </row>
    <row r="670" spans="8:8" x14ac:dyDescent="0.2">
      <c r="H670" s="22"/>
    </row>
    <row r="671" spans="8:8" x14ac:dyDescent="0.2">
      <c r="H671" s="22"/>
    </row>
    <row r="672" spans="8:8" x14ac:dyDescent="0.2">
      <c r="H672" s="22"/>
    </row>
    <row r="673" spans="8:8" x14ac:dyDescent="0.2">
      <c r="H673" s="22"/>
    </row>
    <row r="674" spans="8:8" x14ac:dyDescent="0.2">
      <c r="H674" s="22"/>
    </row>
    <row r="675" spans="8:8" x14ac:dyDescent="0.2">
      <c r="H675" s="22"/>
    </row>
    <row r="676" spans="8:8" x14ac:dyDescent="0.2">
      <c r="H676" s="22"/>
    </row>
    <row r="677" spans="8:8" x14ac:dyDescent="0.2">
      <c r="H677" s="22"/>
    </row>
    <row r="678" spans="8:8" x14ac:dyDescent="0.2">
      <c r="H678" s="22"/>
    </row>
    <row r="679" spans="8:8" x14ac:dyDescent="0.2">
      <c r="H679" s="22"/>
    </row>
    <row r="680" spans="8:8" x14ac:dyDescent="0.2">
      <c r="H680" s="22"/>
    </row>
    <row r="681" spans="8:8" x14ac:dyDescent="0.2">
      <c r="H681" s="22"/>
    </row>
    <row r="682" spans="8:8" x14ac:dyDescent="0.2">
      <c r="H682" s="22"/>
    </row>
    <row r="683" spans="8:8" x14ac:dyDescent="0.2">
      <c r="H683" s="22"/>
    </row>
    <row r="684" spans="8:8" x14ac:dyDescent="0.2">
      <c r="H684" s="22"/>
    </row>
    <row r="685" spans="8:8" x14ac:dyDescent="0.2">
      <c r="H685" s="22"/>
    </row>
    <row r="686" spans="8:8" x14ac:dyDescent="0.2">
      <c r="H686" s="22"/>
    </row>
    <row r="687" spans="8:8" x14ac:dyDescent="0.2">
      <c r="H687" s="22"/>
    </row>
    <row r="688" spans="8:8" x14ac:dyDescent="0.2">
      <c r="H688" s="22"/>
    </row>
    <row r="689" spans="8:8" x14ac:dyDescent="0.2">
      <c r="H689" s="22"/>
    </row>
    <row r="690" spans="8:8" x14ac:dyDescent="0.2">
      <c r="H690" s="22"/>
    </row>
    <row r="691" spans="8:8" x14ac:dyDescent="0.2">
      <c r="H691" s="22"/>
    </row>
    <row r="692" spans="8:8" x14ac:dyDescent="0.2">
      <c r="H692" s="22"/>
    </row>
    <row r="693" spans="8:8" x14ac:dyDescent="0.2">
      <c r="H693" s="22"/>
    </row>
    <row r="694" spans="8:8" x14ac:dyDescent="0.2">
      <c r="H694" s="22"/>
    </row>
    <row r="695" spans="8:8" x14ac:dyDescent="0.2">
      <c r="H695" s="22"/>
    </row>
    <row r="696" spans="8:8" x14ac:dyDescent="0.2">
      <c r="H696" s="22"/>
    </row>
    <row r="697" spans="8:8" x14ac:dyDescent="0.2">
      <c r="H697" s="22"/>
    </row>
    <row r="698" spans="8:8" x14ac:dyDescent="0.2">
      <c r="H698" s="22"/>
    </row>
    <row r="699" spans="8:8" x14ac:dyDescent="0.2">
      <c r="H699" s="22"/>
    </row>
    <row r="700" spans="8:8" x14ac:dyDescent="0.2">
      <c r="H700" s="22"/>
    </row>
    <row r="701" spans="8:8" x14ac:dyDescent="0.2">
      <c r="H701" s="22"/>
    </row>
    <row r="702" spans="8:8" x14ac:dyDescent="0.2">
      <c r="H702" s="22"/>
    </row>
    <row r="703" spans="8:8" x14ac:dyDescent="0.2">
      <c r="H703" s="22"/>
    </row>
    <row r="704" spans="8:8" x14ac:dyDescent="0.2">
      <c r="H704" s="22"/>
    </row>
    <row r="705" spans="8:8" x14ac:dyDescent="0.2">
      <c r="H705" s="22"/>
    </row>
    <row r="706" spans="8:8" x14ac:dyDescent="0.2">
      <c r="H706" s="22"/>
    </row>
    <row r="707" spans="8:8" x14ac:dyDescent="0.2">
      <c r="H707" s="22"/>
    </row>
    <row r="708" spans="8:8" x14ac:dyDescent="0.2">
      <c r="H708" s="22"/>
    </row>
    <row r="709" spans="8:8" x14ac:dyDescent="0.2">
      <c r="H709" s="22"/>
    </row>
    <row r="710" spans="8:8" x14ac:dyDescent="0.2">
      <c r="H710" s="22"/>
    </row>
    <row r="711" spans="8:8" x14ac:dyDescent="0.2">
      <c r="H711" s="22"/>
    </row>
    <row r="712" spans="8:8" x14ac:dyDescent="0.2">
      <c r="H712" s="22"/>
    </row>
    <row r="713" spans="8:8" x14ac:dyDescent="0.2">
      <c r="H713" s="22"/>
    </row>
    <row r="714" spans="8:8" x14ac:dyDescent="0.2">
      <c r="H714" s="22"/>
    </row>
    <row r="715" spans="8:8" x14ac:dyDescent="0.2">
      <c r="H715" s="22"/>
    </row>
    <row r="716" spans="8:8" x14ac:dyDescent="0.2">
      <c r="H716" s="22"/>
    </row>
    <row r="717" spans="8:8" x14ac:dyDescent="0.2">
      <c r="H717" s="22"/>
    </row>
    <row r="718" spans="8:8" x14ac:dyDescent="0.2">
      <c r="H718" s="22"/>
    </row>
    <row r="719" spans="8:8" x14ac:dyDescent="0.2">
      <c r="H719" s="22"/>
    </row>
    <row r="720" spans="8:8" x14ac:dyDescent="0.2">
      <c r="H720" s="22"/>
    </row>
    <row r="721" spans="8:8" x14ac:dyDescent="0.2">
      <c r="H721" s="22"/>
    </row>
    <row r="722" spans="8:8" x14ac:dyDescent="0.2">
      <c r="H722" s="22"/>
    </row>
    <row r="723" spans="8:8" x14ac:dyDescent="0.2">
      <c r="H723" s="22"/>
    </row>
    <row r="724" spans="8:8" x14ac:dyDescent="0.2">
      <c r="H724" s="22"/>
    </row>
    <row r="725" spans="8:8" x14ac:dyDescent="0.2">
      <c r="H725" s="22"/>
    </row>
    <row r="726" spans="8:8" x14ac:dyDescent="0.2">
      <c r="H726" s="22"/>
    </row>
    <row r="727" spans="8:8" x14ac:dyDescent="0.2">
      <c r="H727" s="22"/>
    </row>
    <row r="728" spans="8:8" x14ac:dyDescent="0.2">
      <c r="H728" s="22"/>
    </row>
    <row r="729" spans="8:8" x14ac:dyDescent="0.2">
      <c r="H729" s="22"/>
    </row>
    <row r="730" spans="8:8" x14ac:dyDescent="0.2">
      <c r="H730" s="22"/>
    </row>
    <row r="731" spans="8:8" x14ac:dyDescent="0.2">
      <c r="H731" s="22"/>
    </row>
    <row r="732" spans="8:8" x14ac:dyDescent="0.2">
      <c r="H732" s="22"/>
    </row>
    <row r="733" spans="8:8" x14ac:dyDescent="0.2">
      <c r="H733" s="22"/>
    </row>
    <row r="734" spans="8:8" x14ac:dyDescent="0.2">
      <c r="H734" s="22"/>
    </row>
    <row r="735" spans="8:8" x14ac:dyDescent="0.2">
      <c r="H735" s="22"/>
    </row>
    <row r="736" spans="8:8" x14ac:dyDescent="0.2">
      <c r="H736" s="22"/>
    </row>
    <row r="737" spans="8:8" x14ac:dyDescent="0.2">
      <c r="H737" s="22"/>
    </row>
    <row r="738" spans="8:8" x14ac:dyDescent="0.2">
      <c r="H738" s="22"/>
    </row>
    <row r="739" spans="8:8" x14ac:dyDescent="0.2">
      <c r="H739" s="22"/>
    </row>
    <row r="740" spans="8:8" x14ac:dyDescent="0.2">
      <c r="H740" s="22"/>
    </row>
    <row r="741" spans="8:8" x14ac:dyDescent="0.2">
      <c r="H741" s="22"/>
    </row>
    <row r="742" spans="8:8" x14ac:dyDescent="0.2">
      <c r="H742" s="22"/>
    </row>
    <row r="743" spans="8:8" x14ac:dyDescent="0.2">
      <c r="H743" s="22"/>
    </row>
    <row r="744" spans="8:8" x14ac:dyDescent="0.2">
      <c r="H744" s="22"/>
    </row>
    <row r="745" spans="8:8" x14ac:dyDescent="0.2">
      <c r="H745" s="22"/>
    </row>
    <row r="746" spans="8:8" x14ac:dyDescent="0.2">
      <c r="H746" s="22"/>
    </row>
    <row r="747" spans="8:8" x14ac:dyDescent="0.2">
      <c r="H747" s="22"/>
    </row>
    <row r="748" spans="8:8" x14ac:dyDescent="0.2">
      <c r="H748" s="22"/>
    </row>
    <row r="749" spans="8:8" x14ac:dyDescent="0.2">
      <c r="H749" s="22"/>
    </row>
    <row r="750" spans="8:8" x14ac:dyDescent="0.2">
      <c r="H750" s="22"/>
    </row>
    <row r="751" spans="8:8" x14ac:dyDescent="0.2">
      <c r="H751" s="22"/>
    </row>
    <row r="752" spans="8:8" x14ac:dyDescent="0.2">
      <c r="H752" s="22"/>
    </row>
    <row r="753" spans="8:8" x14ac:dyDescent="0.2">
      <c r="H753" s="22"/>
    </row>
    <row r="754" spans="8:8" x14ac:dyDescent="0.2">
      <c r="H754" s="22"/>
    </row>
    <row r="755" spans="8:8" x14ac:dyDescent="0.2">
      <c r="H755" s="22"/>
    </row>
    <row r="756" spans="8:8" x14ac:dyDescent="0.2">
      <c r="H756" s="22"/>
    </row>
    <row r="757" spans="8:8" x14ac:dyDescent="0.2">
      <c r="H757" s="22"/>
    </row>
    <row r="758" spans="8:8" x14ac:dyDescent="0.2">
      <c r="H758" s="22"/>
    </row>
    <row r="759" spans="8:8" x14ac:dyDescent="0.2">
      <c r="H759" s="22"/>
    </row>
    <row r="760" spans="8:8" x14ac:dyDescent="0.2">
      <c r="H760" s="22"/>
    </row>
    <row r="761" spans="8:8" x14ac:dyDescent="0.2">
      <c r="H761" s="22"/>
    </row>
    <row r="762" spans="8:8" x14ac:dyDescent="0.2">
      <c r="H762" s="22"/>
    </row>
    <row r="763" spans="8:8" x14ac:dyDescent="0.2">
      <c r="H763" s="22"/>
    </row>
    <row r="764" spans="8:8" x14ac:dyDescent="0.2">
      <c r="H764" s="22"/>
    </row>
    <row r="765" spans="8:8" x14ac:dyDescent="0.2">
      <c r="H765" s="22"/>
    </row>
    <row r="766" spans="8:8" x14ac:dyDescent="0.2">
      <c r="H766" s="22"/>
    </row>
    <row r="767" spans="8:8" x14ac:dyDescent="0.2">
      <c r="H767" s="22"/>
    </row>
    <row r="768" spans="8:8" x14ac:dyDescent="0.2">
      <c r="H768" s="22"/>
    </row>
    <row r="769" spans="8:8" x14ac:dyDescent="0.2">
      <c r="H769" s="22"/>
    </row>
    <row r="770" spans="8:8" x14ac:dyDescent="0.2">
      <c r="H770" s="22"/>
    </row>
    <row r="771" spans="8:8" x14ac:dyDescent="0.2">
      <c r="H771" s="22"/>
    </row>
    <row r="772" spans="8:8" x14ac:dyDescent="0.2">
      <c r="H772" s="22"/>
    </row>
    <row r="773" spans="8:8" x14ac:dyDescent="0.2">
      <c r="H773" s="22"/>
    </row>
    <row r="774" spans="8:8" x14ac:dyDescent="0.2">
      <c r="H774" s="22"/>
    </row>
    <row r="775" spans="8:8" x14ac:dyDescent="0.2">
      <c r="H775" s="22"/>
    </row>
    <row r="776" spans="8:8" x14ac:dyDescent="0.2">
      <c r="H776" s="22"/>
    </row>
    <row r="777" spans="8:8" x14ac:dyDescent="0.2">
      <c r="H777" s="22"/>
    </row>
    <row r="778" spans="8:8" x14ac:dyDescent="0.2">
      <c r="H778" s="22"/>
    </row>
    <row r="779" spans="8:8" x14ac:dyDescent="0.2">
      <c r="H779" s="22"/>
    </row>
    <row r="780" spans="8:8" x14ac:dyDescent="0.2">
      <c r="H780" s="22"/>
    </row>
    <row r="781" spans="8:8" x14ac:dyDescent="0.2">
      <c r="H781" s="22"/>
    </row>
    <row r="782" spans="8:8" x14ac:dyDescent="0.2">
      <c r="H782" s="22"/>
    </row>
    <row r="783" spans="8:8" x14ac:dyDescent="0.2">
      <c r="H783" s="22"/>
    </row>
    <row r="784" spans="8:8" x14ac:dyDescent="0.2">
      <c r="H784" s="22"/>
    </row>
    <row r="785" spans="8:8" x14ac:dyDescent="0.2">
      <c r="H785" s="22"/>
    </row>
    <row r="786" spans="8:8" x14ac:dyDescent="0.2">
      <c r="H786" s="22"/>
    </row>
    <row r="787" spans="8:8" x14ac:dyDescent="0.2">
      <c r="H787" s="22"/>
    </row>
    <row r="788" spans="8:8" x14ac:dyDescent="0.2">
      <c r="H788" s="22"/>
    </row>
    <row r="789" spans="8:8" x14ac:dyDescent="0.2">
      <c r="H789" s="22"/>
    </row>
    <row r="790" spans="8:8" x14ac:dyDescent="0.2">
      <c r="H790" s="22"/>
    </row>
    <row r="791" spans="8:8" x14ac:dyDescent="0.2">
      <c r="H791" s="22"/>
    </row>
    <row r="792" spans="8:8" x14ac:dyDescent="0.2">
      <c r="H792" s="22"/>
    </row>
    <row r="793" spans="8:8" x14ac:dyDescent="0.2">
      <c r="H793" s="22"/>
    </row>
    <row r="794" spans="8:8" x14ac:dyDescent="0.2">
      <c r="H794" s="22"/>
    </row>
    <row r="795" spans="8:8" x14ac:dyDescent="0.2">
      <c r="H795" s="22"/>
    </row>
    <row r="796" spans="8:8" x14ac:dyDescent="0.2">
      <c r="H796" s="22"/>
    </row>
    <row r="797" spans="8:8" x14ac:dyDescent="0.2">
      <c r="H797" s="22"/>
    </row>
    <row r="798" spans="8:8" x14ac:dyDescent="0.2">
      <c r="H798" s="22"/>
    </row>
    <row r="799" spans="8:8" x14ac:dyDescent="0.2">
      <c r="H799" s="22"/>
    </row>
    <row r="800" spans="8:8" x14ac:dyDescent="0.2">
      <c r="H800" s="22"/>
    </row>
    <row r="801" spans="8:8" x14ac:dyDescent="0.2">
      <c r="H801" s="22"/>
    </row>
    <row r="802" spans="8:8" x14ac:dyDescent="0.2">
      <c r="H802" s="22"/>
    </row>
    <row r="803" spans="8:8" x14ac:dyDescent="0.2">
      <c r="H803" s="22"/>
    </row>
    <row r="804" spans="8:8" x14ac:dyDescent="0.2">
      <c r="H804" s="22"/>
    </row>
    <row r="805" spans="8:8" x14ac:dyDescent="0.2">
      <c r="H805" s="22"/>
    </row>
    <row r="806" spans="8:8" x14ac:dyDescent="0.2">
      <c r="H806" s="22"/>
    </row>
    <row r="807" spans="8:8" x14ac:dyDescent="0.2">
      <c r="H807" s="22"/>
    </row>
    <row r="808" spans="8:8" x14ac:dyDescent="0.2">
      <c r="H808" s="22"/>
    </row>
    <row r="809" spans="8:8" x14ac:dyDescent="0.2">
      <c r="H809" s="22"/>
    </row>
    <row r="810" spans="8:8" x14ac:dyDescent="0.2">
      <c r="H810" s="22"/>
    </row>
    <row r="811" spans="8:8" x14ac:dyDescent="0.2">
      <c r="H811" s="22"/>
    </row>
    <row r="812" spans="8:8" x14ac:dyDescent="0.2">
      <c r="H812" s="22"/>
    </row>
    <row r="813" spans="8:8" x14ac:dyDescent="0.2">
      <c r="H813" s="22"/>
    </row>
    <row r="814" spans="8:8" x14ac:dyDescent="0.2">
      <c r="H814" s="22"/>
    </row>
    <row r="815" spans="8:8" x14ac:dyDescent="0.2">
      <c r="H815" s="22"/>
    </row>
    <row r="816" spans="8:8" x14ac:dyDescent="0.2">
      <c r="H816" s="22"/>
    </row>
    <row r="817" spans="8:8" x14ac:dyDescent="0.2">
      <c r="H817" s="22"/>
    </row>
    <row r="818" spans="8:8" x14ac:dyDescent="0.2">
      <c r="H818" s="22"/>
    </row>
    <row r="819" spans="8:8" x14ac:dyDescent="0.2">
      <c r="H819" s="22"/>
    </row>
    <row r="820" spans="8:8" x14ac:dyDescent="0.2">
      <c r="H820" s="22"/>
    </row>
    <row r="821" spans="8:8" x14ac:dyDescent="0.2">
      <c r="H821" s="22"/>
    </row>
    <row r="822" spans="8:8" x14ac:dyDescent="0.2">
      <c r="H822" s="22"/>
    </row>
    <row r="823" spans="8:8" x14ac:dyDescent="0.2">
      <c r="H823" s="22"/>
    </row>
    <row r="824" spans="8:8" x14ac:dyDescent="0.2">
      <c r="H824" s="22"/>
    </row>
    <row r="825" spans="8:8" x14ac:dyDescent="0.2">
      <c r="H825" s="22"/>
    </row>
    <row r="826" spans="8:8" x14ac:dyDescent="0.2">
      <c r="H826" s="22"/>
    </row>
    <row r="827" spans="8:8" x14ac:dyDescent="0.2">
      <c r="H827" s="22"/>
    </row>
    <row r="828" spans="8:8" x14ac:dyDescent="0.2">
      <c r="H828" s="22"/>
    </row>
    <row r="829" spans="8:8" x14ac:dyDescent="0.2">
      <c r="H829" s="22"/>
    </row>
    <row r="830" spans="8:8" x14ac:dyDescent="0.2">
      <c r="H830" s="22"/>
    </row>
    <row r="831" spans="8:8" x14ac:dyDescent="0.2">
      <c r="H831" s="22"/>
    </row>
    <row r="832" spans="8:8" x14ac:dyDescent="0.2">
      <c r="H832" s="22"/>
    </row>
    <row r="833" spans="8:8" x14ac:dyDescent="0.2">
      <c r="H833" s="22"/>
    </row>
    <row r="834" spans="8:8" x14ac:dyDescent="0.2">
      <c r="H834" s="22"/>
    </row>
    <row r="835" spans="8:8" x14ac:dyDescent="0.2">
      <c r="H835" s="22"/>
    </row>
    <row r="836" spans="8:8" x14ac:dyDescent="0.2">
      <c r="H836" s="22"/>
    </row>
    <row r="837" spans="8:8" x14ac:dyDescent="0.2">
      <c r="H837" s="22"/>
    </row>
    <row r="838" spans="8:8" x14ac:dyDescent="0.2">
      <c r="H838" s="22"/>
    </row>
    <row r="839" spans="8:8" x14ac:dyDescent="0.2">
      <c r="H839" s="22"/>
    </row>
    <row r="840" spans="8:8" x14ac:dyDescent="0.2">
      <c r="H840" s="22"/>
    </row>
    <row r="841" spans="8:8" x14ac:dyDescent="0.2">
      <c r="H841" s="22"/>
    </row>
    <row r="842" spans="8:8" x14ac:dyDescent="0.2">
      <c r="H842" s="22"/>
    </row>
    <row r="843" spans="8:8" x14ac:dyDescent="0.2">
      <c r="H843" s="22"/>
    </row>
    <row r="844" spans="8:8" x14ac:dyDescent="0.2">
      <c r="H844" s="22"/>
    </row>
    <row r="845" spans="8:8" x14ac:dyDescent="0.2">
      <c r="H845" s="22"/>
    </row>
    <row r="846" spans="8:8" x14ac:dyDescent="0.2">
      <c r="H846" s="22"/>
    </row>
    <row r="847" spans="8:8" x14ac:dyDescent="0.2">
      <c r="H847" s="22"/>
    </row>
    <row r="848" spans="8:8" x14ac:dyDescent="0.2">
      <c r="H848" s="22"/>
    </row>
    <row r="849" spans="8:8" x14ac:dyDescent="0.2">
      <c r="H849" s="22"/>
    </row>
    <row r="850" spans="8:8" x14ac:dyDescent="0.2">
      <c r="H850" s="22"/>
    </row>
    <row r="851" spans="8:8" x14ac:dyDescent="0.2">
      <c r="H851" s="22"/>
    </row>
    <row r="852" spans="8:8" x14ac:dyDescent="0.2">
      <c r="H852" s="22"/>
    </row>
    <row r="853" spans="8:8" x14ac:dyDescent="0.2">
      <c r="H853" s="22"/>
    </row>
    <row r="854" spans="8:8" x14ac:dyDescent="0.2">
      <c r="H854" s="22"/>
    </row>
    <row r="855" spans="8:8" x14ac:dyDescent="0.2">
      <c r="H855" s="22"/>
    </row>
    <row r="856" spans="8:8" x14ac:dyDescent="0.2">
      <c r="H856" s="22"/>
    </row>
    <row r="857" spans="8:8" x14ac:dyDescent="0.2">
      <c r="H857" s="22"/>
    </row>
    <row r="858" spans="8:8" x14ac:dyDescent="0.2">
      <c r="H858" s="22"/>
    </row>
    <row r="859" spans="8:8" x14ac:dyDescent="0.2">
      <c r="H859" s="22"/>
    </row>
    <row r="860" spans="8:8" x14ac:dyDescent="0.2">
      <c r="H860" s="22"/>
    </row>
    <row r="861" spans="8:8" x14ac:dyDescent="0.2">
      <c r="H861" s="22"/>
    </row>
    <row r="862" spans="8:8" x14ac:dyDescent="0.2">
      <c r="H862" s="22"/>
    </row>
    <row r="863" spans="8:8" x14ac:dyDescent="0.2">
      <c r="H863" s="22"/>
    </row>
    <row r="864" spans="8:8" x14ac:dyDescent="0.2">
      <c r="H864" s="22"/>
    </row>
    <row r="865" spans="8:8" x14ac:dyDescent="0.2">
      <c r="H865" s="22"/>
    </row>
    <row r="866" spans="8:8" x14ac:dyDescent="0.2">
      <c r="H866" s="22"/>
    </row>
    <row r="867" spans="8:8" x14ac:dyDescent="0.2">
      <c r="H867" s="22"/>
    </row>
    <row r="868" spans="8:8" x14ac:dyDescent="0.2">
      <c r="H868" s="22"/>
    </row>
    <row r="869" spans="8:8" x14ac:dyDescent="0.2">
      <c r="H869" s="22"/>
    </row>
    <row r="870" spans="8:8" x14ac:dyDescent="0.2">
      <c r="H870" s="22"/>
    </row>
    <row r="871" spans="8:8" x14ac:dyDescent="0.2">
      <c r="H871" s="22"/>
    </row>
    <row r="872" spans="8:8" x14ac:dyDescent="0.2">
      <c r="H872" s="22"/>
    </row>
    <row r="873" spans="8:8" x14ac:dyDescent="0.2">
      <c r="H873" s="22"/>
    </row>
    <row r="874" spans="8:8" x14ac:dyDescent="0.2">
      <c r="H874" s="22"/>
    </row>
    <row r="875" spans="8:8" x14ac:dyDescent="0.2">
      <c r="H875" s="22"/>
    </row>
    <row r="876" spans="8:8" x14ac:dyDescent="0.2">
      <c r="H876" s="22"/>
    </row>
    <row r="877" spans="8:8" x14ac:dyDescent="0.2">
      <c r="H877" s="22"/>
    </row>
    <row r="878" spans="8:8" x14ac:dyDescent="0.2">
      <c r="H878" s="22"/>
    </row>
    <row r="879" spans="8:8" x14ac:dyDescent="0.2">
      <c r="H879" s="22"/>
    </row>
    <row r="880" spans="8:8" x14ac:dyDescent="0.2">
      <c r="H880" s="22"/>
    </row>
    <row r="881" spans="8:8" x14ac:dyDescent="0.2">
      <c r="H881" s="22"/>
    </row>
    <row r="882" spans="8:8" x14ac:dyDescent="0.2">
      <c r="H882" s="22"/>
    </row>
    <row r="883" spans="8:8" x14ac:dyDescent="0.2">
      <c r="H883" s="22"/>
    </row>
    <row r="884" spans="8:8" x14ac:dyDescent="0.2">
      <c r="H884" s="22"/>
    </row>
    <row r="885" spans="8:8" x14ac:dyDescent="0.2">
      <c r="H885" s="22"/>
    </row>
    <row r="886" spans="8:8" x14ac:dyDescent="0.2">
      <c r="H886" s="22"/>
    </row>
    <row r="887" spans="8:8" x14ac:dyDescent="0.2">
      <c r="H887" s="22"/>
    </row>
    <row r="888" spans="8:8" x14ac:dyDescent="0.2">
      <c r="H888" s="22"/>
    </row>
    <row r="889" spans="8:8" x14ac:dyDescent="0.2">
      <c r="H889" s="22"/>
    </row>
    <row r="890" spans="8:8" x14ac:dyDescent="0.2">
      <c r="H890" s="22"/>
    </row>
    <row r="891" spans="8:8" x14ac:dyDescent="0.2">
      <c r="H891" s="22"/>
    </row>
    <row r="892" spans="8:8" x14ac:dyDescent="0.2">
      <c r="H892" s="22"/>
    </row>
    <row r="893" spans="8:8" x14ac:dyDescent="0.2">
      <c r="H893" s="22"/>
    </row>
    <row r="894" spans="8:8" x14ac:dyDescent="0.2">
      <c r="H894" s="22"/>
    </row>
    <row r="895" spans="8:8" x14ac:dyDescent="0.2">
      <c r="H895" s="22"/>
    </row>
    <row r="896" spans="8:8" x14ac:dyDescent="0.2">
      <c r="H896" s="22"/>
    </row>
    <row r="897" spans="8:8" x14ac:dyDescent="0.2">
      <c r="H897" s="22"/>
    </row>
    <row r="898" spans="8:8" x14ac:dyDescent="0.2">
      <c r="H898" s="22"/>
    </row>
    <row r="899" spans="8:8" x14ac:dyDescent="0.2">
      <c r="H899" s="22"/>
    </row>
    <row r="900" spans="8:8" x14ac:dyDescent="0.2">
      <c r="H900" s="22"/>
    </row>
    <row r="901" spans="8:8" x14ac:dyDescent="0.2">
      <c r="H901" s="22"/>
    </row>
    <row r="902" spans="8:8" x14ac:dyDescent="0.2">
      <c r="H902" s="22"/>
    </row>
    <row r="903" spans="8:8" x14ac:dyDescent="0.2">
      <c r="H903" s="22"/>
    </row>
    <row r="904" spans="8:8" x14ac:dyDescent="0.2">
      <c r="H904" s="22"/>
    </row>
    <row r="905" spans="8:8" x14ac:dyDescent="0.2">
      <c r="H905" s="22"/>
    </row>
    <row r="906" spans="8:8" x14ac:dyDescent="0.2">
      <c r="H906" s="22"/>
    </row>
    <row r="907" spans="8:8" x14ac:dyDescent="0.2">
      <c r="H907" s="22"/>
    </row>
    <row r="908" spans="8:8" x14ac:dyDescent="0.2">
      <c r="H908" s="22"/>
    </row>
    <row r="909" spans="8:8" x14ac:dyDescent="0.2">
      <c r="H909" s="22"/>
    </row>
    <row r="910" spans="8:8" x14ac:dyDescent="0.2">
      <c r="H910" s="22"/>
    </row>
    <row r="911" spans="8:8" x14ac:dyDescent="0.2">
      <c r="H911" s="22"/>
    </row>
    <row r="912" spans="8:8" x14ac:dyDescent="0.2">
      <c r="H912" s="22"/>
    </row>
    <row r="913" spans="8:8" x14ac:dyDescent="0.2">
      <c r="H913" s="22"/>
    </row>
    <row r="914" spans="8:8" x14ac:dyDescent="0.2">
      <c r="H914" s="22"/>
    </row>
    <row r="915" spans="8:8" x14ac:dyDescent="0.2">
      <c r="H915" s="22"/>
    </row>
    <row r="916" spans="8:8" x14ac:dyDescent="0.2">
      <c r="H916" s="22"/>
    </row>
    <row r="917" spans="8:8" x14ac:dyDescent="0.2">
      <c r="H917" s="22"/>
    </row>
    <row r="918" spans="8:8" x14ac:dyDescent="0.2">
      <c r="H918" s="22"/>
    </row>
    <row r="919" spans="8:8" x14ac:dyDescent="0.2">
      <c r="H919" s="22"/>
    </row>
    <row r="920" spans="8:8" x14ac:dyDescent="0.2">
      <c r="H920" s="22"/>
    </row>
    <row r="921" spans="8:8" x14ac:dyDescent="0.2">
      <c r="H921" s="22"/>
    </row>
    <row r="922" spans="8:8" x14ac:dyDescent="0.2">
      <c r="H922" s="22"/>
    </row>
    <row r="923" spans="8:8" x14ac:dyDescent="0.2">
      <c r="H923" s="22"/>
    </row>
    <row r="924" spans="8:8" x14ac:dyDescent="0.2">
      <c r="H924" s="22"/>
    </row>
    <row r="925" spans="8:8" x14ac:dyDescent="0.2">
      <c r="H925" s="22"/>
    </row>
    <row r="926" spans="8:8" x14ac:dyDescent="0.2">
      <c r="H926" s="22"/>
    </row>
    <row r="927" spans="8:8" x14ac:dyDescent="0.2">
      <c r="H927" s="22"/>
    </row>
    <row r="928" spans="8:8" x14ac:dyDescent="0.2">
      <c r="H928" s="22"/>
    </row>
    <row r="929" spans="8:8" x14ac:dyDescent="0.2">
      <c r="H929" s="22"/>
    </row>
    <row r="930" spans="8:8" x14ac:dyDescent="0.2">
      <c r="H930" s="22"/>
    </row>
    <row r="931" spans="8:8" x14ac:dyDescent="0.2">
      <c r="H931" s="22"/>
    </row>
    <row r="932" spans="8:8" x14ac:dyDescent="0.2">
      <c r="H932" s="22"/>
    </row>
    <row r="933" spans="8:8" x14ac:dyDescent="0.2">
      <c r="H933" s="22"/>
    </row>
    <row r="934" spans="8:8" x14ac:dyDescent="0.2">
      <c r="H934" s="22"/>
    </row>
    <row r="935" spans="8:8" x14ac:dyDescent="0.2">
      <c r="H935" s="22"/>
    </row>
    <row r="936" spans="8:8" x14ac:dyDescent="0.2">
      <c r="H936" s="22"/>
    </row>
    <row r="937" spans="8:8" x14ac:dyDescent="0.2">
      <c r="H937" s="22"/>
    </row>
    <row r="938" spans="8:8" x14ac:dyDescent="0.2">
      <c r="H938" s="22"/>
    </row>
    <row r="939" spans="8:8" x14ac:dyDescent="0.2">
      <c r="H939" s="22"/>
    </row>
    <row r="940" spans="8:8" x14ac:dyDescent="0.2">
      <c r="H940" s="22"/>
    </row>
    <row r="941" spans="8:8" x14ac:dyDescent="0.2">
      <c r="H941" s="22"/>
    </row>
    <row r="942" spans="8:8" x14ac:dyDescent="0.2">
      <c r="H942" s="22"/>
    </row>
    <row r="943" spans="8:8" x14ac:dyDescent="0.2">
      <c r="H943" s="22"/>
    </row>
    <row r="944" spans="8:8" x14ac:dyDescent="0.2">
      <c r="H944" s="22"/>
    </row>
    <row r="945" spans="8:8" x14ac:dyDescent="0.2">
      <c r="H945" s="22"/>
    </row>
    <row r="946" spans="8:8" x14ac:dyDescent="0.2">
      <c r="H946" s="22"/>
    </row>
    <row r="947" spans="8:8" x14ac:dyDescent="0.2">
      <c r="H947" s="22"/>
    </row>
    <row r="948" spans="8:8" x14ac:dyDescent="0.2">
      <c r="H948" s="22"/>
    </row>
    <row r="949" spans="8:8" x14ac:dyDescent="0.2">
      <c r="H949" s="22"/>
    </row>
    <row r="950" spans="8:8" x14ac:dyDescent="0.2">
      <c r="H950" s="22"/>
    </row>
    <row r="951" spans="8:8" x14ac:dyDescent="0.2">
      <c r="H951" s="22"/>
    </row>
    <row r="952" spans="8:8" x14ac:dyDescent="0.2">
      <c r="H952" s="22"/>
    </row>
    <row r="953" spans="8:8" x14ac:dyDescent="0.2">
      <c r="H953" s="22"/>
    </row>
    <row r="954" spans="8:8" x14ac:dyDescent="0.2">
      <c r="H954" s="22"/>
    </row>
    <row r="955" spans="8:8" x14ac:dyDescent="0.2">
      <c r="H955" s="22"/>
    </row>
    <row r="956" spans="8:8" x14ac:dyDescent="0.2">
      <c r="H956" s="22"/>
    </row>
    <row r="957" spans="8:8" x14ac:dyDescent="0.2">
      <c r="H957" s="22"/>
    </row>
    <row r="958" spans="8:8" x14ac:dyDescent="0.2">
      <c r="H958" s="22"/>
    </row>
    <row r="959" spans="8:8" x14ac:dyDescent="0.2">
      <c r="H959" s="22"/>
    </row>
    <row r="960" spans="8:8" x14ac:dyDescent="0.2">
      <c r="H960" s="22"/>
    </row>
    <row r="961" spans="8:8" x14ac:dyDescent="0.2">
      <c r="H961" s="22"/>
    </row>
    <row r="962" spans="8:8" x14ac:dyDescent="0.2">
      <c r="H962" s="22"/>
    </row>
    <row r="963" spans="8:8" x14ac:dyDescent="0.2">
      <c r="H963" s="22"/>
    </row>
    <row r="964" spans="8:8" x14ac:dyDescent="0.2">
      <c r="H964" s="22"/>
    </row>
    <row r="965" spans="8:8" x14ac:dyDescent="0.2">
      <c r="H965" s="22"/>
    </row>
    <row r="966" spans="8:8" x14ac:dyDescent="0.2">
      <c r="H966" s="22"/>
    </row>
    <row r="967" spans="8:8" x14ac:dyDescent="0.2">
      <c r="H967" s="22"/>
    </row>
    <row r="968" spans="8:8" x14ac:dyDescent="0.2">
      <c r="H968" s="22"/>
    </row>
    <row r="969" spans="8:8" x14ac:dyDescent="0.2">
      <c r="H969" s="22"/>
    </row>
    <row r="970" spans="8:8" x14ac:dyDescent="0.2">
      <c r="H970" s="22"/>
    </row>
    <row r="971" spans="8:8" x14ac:dyDescent="0.2">
      <c r="H971" s="22"/>
    </row>
    <row r="972" spans="8:8" x14ac:dyDescent="0.2">
      <c r="H972" s="22"/>
    </row>
    <row r="973" spans="8:8" x14ac:dyDescent="0.2">
      <c r="H973" s="22"/>
    </row>
    <row r="974" spans="8:8" x14ac:dyDescent="0.2">
      <c r="H974" s="22"/>
    </row>
    <row r="975" spans="8:8" x14ac:dyDescent="0.2">
      <c r="H975" s="22"/>
    </row>
    <row r="976" spans="8:8" x14ac:dyDescent="0.2">
      <c r="H976" s="22"/>
    </row>
    <row r="977" spans="8:8" x14ac:dyDescent="0.2">
      <c r="H977" s="22"/>
    </row>
    <row r="978" spans="8:8" x14ac:dyDescent="0.2">
      <c r="H978" s="22"/>
    </row>
    <row r="979" spans="8:8" x14ac:dyDescent="0.2">
      <c r="H979" s="22"/>
    </row>
    <row r="980" spans="8:8" x14ac:dyDescent="0.2">
      <c r="H980" s="22"/>
    </row>
    <row r="981" spans="8:8" x14ac:dyDescent="0.2">
      <c r="H981" s="22"/>
    </row>
    <row r="982" spans="8:8" x14ac:dyDescent="0.2">
      <c r="H982" s="22"/>
    </row>
    <row r="983" spans="8:8" x14ac:dyDescent="0.2">
      <c r="H983" s="22"/>
    </row>
    <row r="984" spans="8:8" x14ac:dyDescent="0.2">
      <c r="H984" s="22"/>
    </row>
    <row r="985" spans="8:8" x14ac:dyDescent="0.2">
      <c r="H985" s="22"/>
    </row>
    <row r="986" spans="8:8" x14ac:dyDescent="0.2">
      <c r="H986" s="22"/>
    </row>
    <row r="987" spans="8:8" x14ac:dyDescent="0.2">
      <c r="H987" s="22"/>
    </row>
    <row r="988" spans="8:8" x14ac:dyDescent="0.2">
      <c r="H988" s="22"/>
    </row>
    <row r="989" spans="8:8" x14ac:dyDescent="0.2">
      <c r="H989" s="22"/>
    </row>
    <row r="990" spans="8:8" x14ac:dyDescent="0.2">
      <c r="H990" s="22"/>
    </row>
    <row r="991" spans="8:8" x14ac:dyDescent="0.2">
      <c r="H991" s="22"/>
    </row>
    <row r="992" spans="8:8" x14ac:dyDescent="0.2">
      <c r="H992" s="22"/>
    </row>
    <row r="993" spans="8:8" x14ac:dyDescent="0.2">
      <c r="H993" s="22"/>
    </row>
    <row r="994" spans="8:8" x14ac:dyDescent="0.2">
      <c r="H994" s="22"/>
    </row>
    <row r="995" spans="8:8" x14ac:dyDescent="0.2">
      <c r="H995" s="22"/>
    </row>
    <row r="996" spans="8:8" x14ac:dyDescent="0.2">
      <c r="H996" s="22"/>
    </row>
    <row r="997" spans="8:8" x14ac:dyDescent="0.2">
      <c r="H997" s="22"/>
    </row>
    <row r="998" spans="8:8" x14ac:dyDescent="0.2">
      <c r="H998" s="22"/>
    </row>
    <row r="999" spans="8:8" x14ac:dyDescent="0.2">
      <c r="H999" s="22"/>
    </row>
    <row r="1000" spans="8:8" x14ac:dyDescent="0.2">
      <c r="H1000" s="22"/>
    </row>
    <row r="1001" spans="8:8" x14ac:dyDescent="0.2">
      <c r="H1001" s="22"/>
    </row>
    <row r="1002" spans="8:8" x14ac:dyDescent="0.2">
      <c r="H1002" s="22"/>
    </row>
    <row r="1003" spans="8:8" x14ac:dyDescent="0.2">
      <c r="H1003" s="22"/>
    </row>
    <row r="1004" spans="8:8" x14ac:dyDescent="0.2">
      <c r="H1004" s="22"/>
    </row>
    <row r="1005" spans="8:8" x14ac:dyDescent="0.2">
      <c r="H1005" s="22"/>
    </row>
    <row r="1006" spans="8:8" x14ac:dyDescent="0.2">
      <c r="H1006" s="22"/>
    </row>
    <row r="1007" spans="8:8" x14ac:dyDescent="0.2">
      <c r="H1007" s="22"/>
    </row>
    <row r="1008" spans="8:8" x14ac:dyDescent="0.2">
      <c r="H1008" s="22"/>
    </row>
    <row r="1009" spans="8:8" x14ac:dyDescent="0.2">
      <c r="H1009" s="22"/>
    </row>
    <row r="1010" spans="8:8" x14ac:dyDescent="0.2">
      <c r="H1010" s="22"/>
    </row>
    <row r="1011" spans="8:8" x14ac:dyDescent="0.2">
      <c r="H1011" s="22"/>
    </row>
    <row r="1012" spans="8:8" x14ac:dyDescent="0.2">
      <c r="H1012" s="22"/>
    </row>
  </sheetData>
  <mergeCells count="14">
    <mergeCell ref="A1:F1"/>
    <mergeCell ref="E9:E11"/>
    <mergeCell ref="F9:F11"/>
    <mergeCell ref="G9:G11"/>
    <mergeCell ref="G8:H8"/>
    <mergeCell ref="A3:H3"/>
    <mergeCell ref="A4:H4"/>
    <mergeCell ref="A5:H5"/>
    <mergeCell ref="H9:H11"/>
    <mergeCell ref="A9:A11"/>
    <mergeCell ref="B9:B11"/>
    <mergeCell ref="C9:C11"/>
    <mergeCell ref="D9:D11"/>
    <mergeCell ref="A6:H6"/>
  </mergeCells>
  <phoneticPr fontId="2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view="pageBreakPreview" zoomScaleNormal="100" workbookViewId="0">
      <selection activeCell="H10" sqref="H10"/>
    </sheetView>
  </sheetViews>
  <sheetFormatPr defaultRowHeight="12.75" x14ac:dyDescent="0.2"/>
  <cols>
    <col min="1" max="1" width="26.7109375" customWidth="1"/>
    <col min="2" max="2" width="44.28515625" customWidth="1"/>
    <col min="3" max="3" width="13.7109375" customWidth="1"/>
  </cols>
  <sheetData>
    <row r="1" spans="1:8" s="127" customFormat="1" ht="15.75" x14ac:dyDescent="0.25">
      <c r="A1" s="756" t="s">
        <v>434</v>
      </c>
      <c r="B1" s="641"/>
      <c r="C1" s="641"/>
      <c r="D1" s="641"/>
      <c r="E1" s="641"/>
      <c r="F1" s="641"/>
    </row>
    <row r="2" spans="1:8" s="127" customFormat="1" ht="15.75" x14ac:dyDescent="0.25">
      <c r="A2" s="184"/>
    </row>
    <row r="3" spans="1:8" s="127" customFormat="1" ht="15.75" x14ac:dyDescent="0.25">
      <c r="A3" s="604" t="s">
        <v>0</v>
      </c>
      <c r="B3" s="641"/>
      <c r="C3" s="641"/>
    </row>
    <row r="4" spans="1:8" s="127" customFormat="1" ht="15.75" x14ac:dyDescent="0.25">
      <c r="A4" s="765" t="s">
        <v>101</v>
      </c>
      <c r="B4" s="765"/>
      <c r="C4" s="765"/>
    </row>
    <row r="5" spans="1:8" s="127" customFormat="1" ht="15.75" x14ac:dyDescent="0.25">
      <c r="A5" s="765" t="s">
        <v>79</v>
      </c>
      <c r="B5" s="765"/>
      <c r="C5" s="765"/>
    </row>
    <row r="6" spans="1:8" s="127" customFormat="1" ht="15.75" x14ac:dyDescent="0.25">
      <c r="B6" s="203"/>
    </row>
    <row r="7" spans="1:8" x14ac:dyDescent="0.2">
      <c r="A7" s="44"/>
      <c r="B7" s="44"/>
      <c r="C7" s="44"/>
      <c r="D7" s="44"/>
      <c r="E7" s="44"/>
      <c r="F7" s="44"/>
      <c r="G7" s="44"/>
      <c r="H7" s="44"/>
    </row>
    <row r="8" spans="1:8" x14ac:dyDescent="0.2">
      <c r="A8" s="44"/>
      <c r="B8" s="764" t="s">
        <v>103</v>
      </c>
      <c r="C8" s="764"/>
      <c r="D8" s="44"/>
      <c r="E8" s="44"/>
      <c r="F8" s="44"/>
      <c r="G8" s="44"/>
      <c r="H8" s="44"/>
    </row>
    <row r="9" spans="1:8" s="124" customFormat="1" ht="44.25" customHeight="1" x14ac:dyDescent="0.2">
      <c r="A9" s="204" t="s">
        <v>2</v>
      </c>
      <c r="B9" s="188" t="s">
        <v>88</v>
      </c>
      <c r="C9" s="205" t="s">
        <v>54</v>
      </c>
    </row>
    <row r="10" spans="1:8" s="124" customFormat="1" ht="44.25" customHeight="1" x14ac:dyDescent="0.2">
      <c r="A10" s="206" t="s">
        <v>85</v>
      </c>
      <c r="B10" s="207" t="s">
        <v>80</v>
      </c>
      <c r="C10" s="208">
        <v>4422240</v>
      </c>
    </row>
    <row r="11" spans="1:8" s="124" customFormat="1" ht="44.25" customHeight="1" x14ac:dyDescent="0.2">
      <c r="A11" s="206" t="s">
        <v>86</v>
      </c>
      <c r="B11" s="207" t="s">
        <v>80</v>
      </c>
      <c r="C11" s="208">
        <v>4824400</v>
      </c>
    </row>
    <row r="12" spans="1:8" s="124" customFormat="1" ht="44.25" customHeight="1" x14ac:dyDescent="0.2">
      <c r="A12" s="206" t="s">
        <v>87</v>
      </c>
      <c r="B12" s="207" t="s">
        <v>81</v>
      </c>
      <c r="C12" s="208">
        <v>418400</v>
      </c>
      <c r="F12" s="494"/>
    </row>
    <row r="13" spans="1:8" s="124" customFormat="1" ht="44.25" customHeight="1" x14ac:dyDescent="0.2">
      <c r="A13" s="209" t="s">
        <v>84</v>
      </c>
      <c r="B13" s="209"/>
      <c r="C13" s="210">
        <f>SUM(C10:C12)</f>
        <v>9665040</v>
      </c>
    </row>
    <row r="14" spans="1:8" x14ac:dyDescent="0.2">
      <c r="A14" s="44"/>
      <c r="B14" s="44"/>
      <c r="C14" s="44"/>
      <c r="D14" s="44"/>
      <c r="E14" s="44"/>
      <c r="F14" s="44"/>
      <c r="G14" s="44"/>
      <c r="H14" s="44"/>
    </row>
    <row r="15" spans="1:8" x14ac:dyDescent="0.2">
      <c r="A15" s="44"/>
      <c r="B15" s="44"/>
      <c r="C15" s="44"/>
      <c r="D15" s="44"/>
      <c r="E15" s="44"/>
      <c r="F15" s="44"/>
      <c r="G15" s="44"/>
      <c r="H15" s="44"/>
    </row>
    <row r="16" spans="1:8" x14ac:dyDescent="0.2">
      <c r="A16" s="44"/>
      <c r="B16" s="44"/>
      <c r="C16" s="44"/>
      <c r="D16" s="44"/>
      <c r="E16" s="44"/>
      <c r="F16" s="44"/>
      <c r="G16" s="44"/>
      <c r="H16" s="44"/>
    </row>
    <row r="17" spans="1:8" x14ac:dyDescent="0.2">
      <c r="A17" s="44"/>
      <c r="B17" s="44"/>
      <c r="C17" s="44"/>
      <c r="D17" s="44"/>
      <c r="E17" s="44"/>
      <c r="F17" s="44"/>
      <c r="G17" s="44"/>
      <c r="H17" s="44"/>
    </row>
    <row r="18" spans="1:8" x14ac:dyDescent="0.2">
      <c r="A18" s="44"/>
      <c r="B18" s="44"/>
      <c r="C18" s="44"/>
      <c r="D18" s="44"/>
      <c r="E18" s="44"/>
      <c r="F18" s="44"/>
      <c r="G18" s="44"/>
      <c r="H18" s="44"/>
    </row>
    <row r="19" spans="1:8" x14ac:dyDescent="0.2">
      <c r="A19" s="44"/>
      <c r="B19" s="44"/>
      <c r="C19" s="44"/>
      <c r="D19" s="44"/>
      <c r="E19" s="44"/>
      <c r="F19" s="44"/>
      <c r="G19" s="44"/>
      <c r="H19" s="44"/>
    </row>
    <row r="20" spans="1:8" x14ac:dyDescent="0.2">
      <c r="A20" s="44"/>
      <c r="B20" s="44"/>
      <c r="C20" s="44"/>
      <c r="D20" s="44"/>
      <c r="E20" s="44"/>
      <c r="F20" s="44"/>
      <c r="G20" s="44"/>
      <c r="H20" s="44"/>
    </row>
    <row r="21" spans="1:8" x14ac:dyDescent="0.2">
      <c r="A21" s="44"/>
      <c r="B21" s="44"/>
      <c r="C21" s="44"/>
      <c r="D21" s="44"/>
      <c r="E21" s="44"/>
      <c r="F21" s="44"/>
      <c r="G21" s="44"/>
      <c r="H21" s="44"/>
    </row>
    <row r="22" spans="1:8" x14ac:dyDescent="0.2">
      <c r="A22" s="44"/>
      <c r="B22" s="44"/>
      <c r="C22" s="44"/>
      <c r="D22" s="44"/>
      <c r="E22" s="44"/>
      <c r="F22" s="44"/>
      <c r="G22" s="44"/>
      <c r="H22" s="44"/>
    </row>
    <row r="23" spans="1:8" x14ac:dyDescent="0.2">
      <c r="A23" s="44"/>
      <c r="B23" s="44"/>
      <c r="C23" s="44"/>
      <c r="D23" s="44"/>
      <c r="E23" s="44"/>
      <c r="F23" s="44"/>
      <c r="G23" s="44"/>
      <c r="H23" s="44"/>
    </row>
    <row r="24" spans="1:8" x14ac:dyDescent="0.2">
      <c r="A24" s="44"/>
      <c r="B24" s="44"/>
      <c r="C24" s="44"/>
      <c r="D24" s="44"/>
      <c r="E24" s="44"/>
      <c r="F24" s="44"/>
      <c r="G24" s="44"/>
      <c r="H24" s="44"/>
    </row>
    <row r="25" spans="1:8" x14ac:dyDescent="0.2">
      <c r="A25" s="44"/>
      <c r="B25" s="44"/>
      <c r="C25" s="44"/>
      <c r="D25" s="44"/>
      <c r="E25" s="44"/>
      <c r="F25" s="44"/>
      <c r="G25" s="44"/>
      <c r="H25" s="44"/>
    </row>
    <row r="26" spans="1:8" x14ac:dyDescent="0.2">
      <c r="A26" s="44"/>
      <c r="B26" s="44"/>
      <c r="C26" s="44"/>
      <c r="D26" s="44"/>
      <c r="E26" s="44"/>
      <c r="F26" s="44"/>
      <c r="G26" s="44"/>
      <c r="H26" s="44"/>
    </row>
    <row r="27" spans="1:8" x14ac:dyDescent="0.2">
      <c r="A27" s="44"/>
      <c r="B27" s="44"/>
      <c r="C27" s="44"/>
      <c r="D27" s="44"/>
      <c r="E27" s="44"/>
      <c r="F27" s="44"/>
      <c r="G27" s="44"/>
      <c r="H27" s="44"/>
    </row>
    <row r="28" spans="1:8" x14ac:dyDescent="0.2">
      <c r="A28" s="44"/>
      <c r="B28" s="44"/>
      <c r="C28" s="44"/>
      <c r="D28" s="44"/>
      <c r="E28" s="44"/>
      <c r="F28" s="44"/>
      <c r="G28" s="44"/>
      <c r="H28" s="44"/>
    </row>
    <row r="29" spans="1:8" x14ac:dyDescent="0.2">
      <c r="A29" s="44"/>
      <c r="B29" s="44"/>
      <c r="C29" s="44"/>
      <c r="D29" s="44"/>
      <c r="E29" s="44"/>
      <c r="F29" s="44"/>
      <c r="G29" s="44"/>
      <c r="H29" s="44"/>
    </row>
    <row r="30" spans="1:8" x14ac:dyDescent="0.2">
      <c r="A30" s="44"/>
      <c r="B30" s="44"/>
      <c r="C30" s="44"/>
      <c r="D30" s="44"/>
      <c r="E30" s="44"/>
      <c r="F30" s="44"/>
      <c r="G30" s="44"/>
      <c r="H30" s="44"/>
    </row>
    <row r="31" spans="1:8" x14ac:dyDescent="0.2">
      <c r="A31" s="44"/>
      <c r="B31" s="44"/>
      <c r="C31" s="44"/>
      <c r="D31" s="44"/>
      <c r="E31" s="44"/>
      <c r="F31" s="44"/>
      <c r="G31" s="44"/>
      <c r="H31" s="44"/>
    </row>
    <row r="32" spans="1:8" x14ac:dyDescent="0.2">
      <c r="A32" s="44"/>
      <c r="B32" s="44"/>
      <c r="C32" s="44"/>
      <c r="D32" s="44"/>
      <c r="E32" s="44"/>
      <c r="F32" s="44"/>
      <c r="G32" s="44"/>
      <c r="H32" s="44"/>
    </row>
    <row r="33" spans="1:8" x14ac:dyDescent="0.2">
      <c r="A33" s="44"/>
      <c r="B33" s="44"/>
      <c r="C33" s="44"/>
      <c r="D33" s="44"/>
      <c r="E33" s="44"/>
      <c r="F33" s="44"/>
      <c r="G33" s="44"/>
      <c r="H33" s="44"/>
    </row>
    <row r="34" spans="1:8" x14ac:dyDescent="0.2">
      <c r="A34" s="44"/>
      <c r="B34" s="44"/>
      <c r="C34" s="44"/>
      <c r="D34" s="44"/>
      <c r="E34" s="44"/>
      <c r="F34" s="44"/>
      <c r="G34" s="44"/>
      <c r="H34" s="44"/>
    </row>
    <row r="35" spans="1:8" x14ac:dyDescent="0.2">
      <c r="A35" s="44"/>
      <c r="B35" s="44"/>
      <c r="C35" s="44"/>
      <c r="D35" s="44"/>
      <c r="E35" s="44"/>
      <c r="F35" s="44"/>
      <c r="G35" s="44"/>
      <c r="H35" s="44"/>
    </row>
    <row r="36" spans="1:8" x14ac:dyDescent="0.2">
      <c r="A36" s="44"/>
      <c r="B36" s="44"/>
      <c r="C36" s="44"/>
      <c r="D36" s="44"/>
      <c r="E36" s="44"/>
      <c r="F36" s="44"/>
      <c r="G36" s="44"/>
      <c r="H36" s="44"/>
    </row>
    <row r="37" spans="1:8" x14ac:dyDescent="0.2">
      <c r="A37" s="44"/>
      <c r="B37" s="44"/>
      <c r="C37" s="44"/>
      <c r="D37" s="44"/>
      <c r="E37" s="44"/>
      <c r="F37" s="44"/>
      <c r="G37" s="44"/>
      <c r="H37" s="44"/>
    </row>
    <row r="38" spans="1:8" x14ac:dyDescent="0.2">
      <c r="A38" s="44"/>
      <c r="B38" s="44"/>
      <c r="C38" s="44"/>
      <c r="D38" s="44"/>
      <c r="E38" s="44"/>
      <c r="F38" s="44"/>
      <c r="G38" s="44"/>
      <c r="H38" s="44"/>
    </row>
    <row r="39" spans="1:8" x14ac:dyDescent="0.2">
      <c r="A39" s="44"/>
      <c r="B39" s="44"/>
      <c r="C39" s="44"/>
      <c r="D39" s="44"/>
      <c r="E39" s="44"/>
      <c r="F39" s="44"/>
      <c r="G39" s="44"/>
      <c r="H39" s="44"/>
    </row>
    <row r="40" spans="1:8" x14ac:dyDescent="0.2">
      <c r="A40" s="44"/>
      <c r="B40" s="44"/>
      <c r="C40" s="44"/>
      <c r="D40" s="44"/>
      <c r="E40" s="44"/>
      <c r="F40" s="44"/>
      <c r="G40" s="44"/>
      <c r="H40" s="44"/>
    </row>
    <row r="41" spans="1:8" x14ac:dyDescent="0.2">
      <c r="A41" s="44"/>
      <c r="B41" s="44"/>
      <c r="C41" s="44"/>
      <c r="D41" s="44"/>
      <c r="E41" s="44"/>
      <c r="F41" s="44"/>
      <c r="G41" s="44"/>
      <c r="H41" s="44"/>
    </row>
    <row r="42" spans="1:8" x14ac:dyDescent="0.2">
      <c r="A42" s="44"/>
      <c r="B42" s="44"/>
      <c r="C42" s="44"/>
      <c r="D42" s="44"/>
      <c r="E42" s="44"/>
      <c r="F42" s="44"/>
      <c r="G42" s="44"/>
      <c r="H42" s="44"/>
    </row>
    <row r="43" spans="1:8" x14ac:dyDescent="0.2">
      <c r="A43" s="44"/>
      <c r="B43" s="44"/>
      <c r="C43" s="44"/>
      <c r="D43" s="44"/>
      <c r="E43" s="44"/>
      <c r="F43" s="44"/>
      <c r="G43" s="44"/>
      <c r="H43" s="44"/>
    </row>
    <row r="44" spans="1:8" x14ac:dyDescent="0.2">
      <c r="A44" s="44"/>
      <c r="B44" s="44"/>
      <c r="C44" s="44"/>
      <c r="D44" s="44"/>
      <c r="E44" s="44"/>
      <c r="F44" s="44"/>
      <c r="G44" s="44"/>
      <c r="H44" s="44"/>
    </row>
    <row r="45" spans="1:8" x14ac:dyDescent="0.2">
      <c r="A45" s="44"/>
      <c r="B45" s="44"/>
      <c r="C45" s="44"/>
      <c r="D45" s="44"/>
      <c r="E45" s="44"/>
      <c r="F45" s="44"/>
      <c r="G45" s="44"/>
      <c r="H45" s="44"/>
    </row>
    <row r="46" spans="1:8" x14ac:dyDescent="0.2">
      <c r="A46" s="44"/>
      <c r="B46" s="44"/>
      <c r="C46" s="44"/>
      <c r="D46" s="44"/>
      <c r="E46" s="44"/>
      <c r="F46" s="44"/>
      <c r="G46" s="44"/>
      <c r="H46" s="44"/>
    </row>
    <row r="47" spans="1:8" x14ac:dyDescent="0.2">
      <c r="A47" s="44"/>
      <c r="B47" s="44"/>
      <c r="C47" s="44"/>
      <c r="D47" s="44"/>
      <c r="E47" s="44"/>
      <c r="F47" s="44"/>
      <c r="G47" s="44"/>
      <c r="H47" s="44"/>
    </row>
    <row r="48" spans="1:8" x14ac:dyDescent="0.2">
      <c r="A48" s="44"/>
      <c r="B48" s="44"/>
      <c r="C48" s="44"/>
      <c r="D48" s="44"/>
      <c r="E48" s="44"/>
      <c r="F48" s="44"/>
      <c r="G48" s="44"/>
      <c r="H48" s="44"/>
    </row>
    <row r="49" spans="1:8" x14ac:dyDescent="0.2">
      <c r="A49" s="44"/>
      <c r="B49" s="44"/>
      <c r="C49" s="44"/>
      <c r="D49" s="44"/>
      <c r="E49" s="44"/>
      <c r="F49" s="44"/>
      <c r="G49" s="44"/>
      <c r="H49" s="44"/>
    </row>
    <row r="50" spans="1:8" x14ac:dyDescent="0.2">
      <c r="A50" s="44"/>
      <c r="B50" s="44"/>
      <c r="C50" s="44"/>
      <c r="D50" s="44"/>
      <c r="E50" s="44"/>
      <c r="F50" s="44"/>
      <c r="G50" s="44"/>
      <c r="H50" s="44"/>
    </row>
    <row r="51" spans="1:8" x14ac:dyDescent="0.2">
      <c r="A51" s="44"/>
      <c r="B51" s="44"/>
      <c r="C51" s="44"/>
      <c r="D51" s="44"/>
      <c r="E51" s="44"/>
      <c r="F51" s="44"/>
      <c r="G51" s="44"/>
      <c r="H51" s="44"/>
    </row>
    <row r="52" spans="1:8" x14ac:dyDescent="0.2">
      <c r="A52" s="44"/>
      <c r="B52" s="44"/>
      <c r="C52" s="44"/>
      <c r="D52" s="44"/>
      <c r="E52" s="44"/>
      <c r="F52" s="44"/>
      <c r="G52" s="44"/>
      <c r="H52" s="44"/>
    </row>
    <row r="53" spans="1:8" x14ac:dyDescent="0.2">
      <c r="A53" s="44"/>
      <c r="B53" s="44"/>
      <c r="C53" s="44"/>
      <c r="D53" s="44"/>
      <c r="E53" s="44"/>
      <c r="F53" s="44"/>
      <c r="G53" s="44"/>
      <c r="H53" s="44"/>
    </row>
    <row r="54" spans="1:8" x14ac:dyDescent="0.2">
      <c r="A54" s="44"/>
      <c r="B54" s="44"/>
      <c r="C54" s="44"/>
      <c r="D54" s="44"/>
      <c r="E54" s="44"/>
      <c r="F54" s="44"/>
      <c r="G54" s="44"/>
      <c r="H54" s="44"/>
    </row>
    <row r="55" spans="1:8" x14ac:dyDescent="0.2">
      <c r="A55" s="44"/>
      <c r="B55" s="44"/>
      <c r="C55" s="44"/>
      <c r="D55" s="44"/>
      <c r="E55" s="44"/>
      <c r="F55" s="44"/>
      <c r="G55" s="44"/>
      <c r="H55" s="44"/>
    </row>
    <row r="56" spans="1:8" x14ac:dyDescent="0.2">
      <c r="A56" s="44"/>
      <c r="B56" s="44"/>
      <c r="C56" s="44"/>
      <c r="D56" s="44"/>
      <c r="E56" s="44"/>
      <c r="F56" s="44"/>
      <c r="G56" s="44"/>
      <c r="H56" s="44"/>
    </row>
    <row r="57" spans="1:8" x14ac:dyDescent="0.2">
      <c r="A57" s="44"/>
      <c r="B57" s="44"/>
      <c r="C57" s="44"/>
      <c r="D57" s="44"/>
      <c r="E57" s="44"/>
      <c r="F57" s="44"/>
      <c r="G57" s="44"/>
      <c r="H57" s="44"/>
    </row>
    <row r="58" spans="1:8" x14ac:dyDescent="0.2">
      <c r="A58" s="44"/>
      <c r="B58" s="44"/>
      <c r="C58" s="44"/>
      <c r="D58" s="44"/>
      <c r="E58" s="44"/>
      <c r="F58" s="44"/>
      <c r="G58" s="44"/>
      <c r="H58" s="44"/>
    </row>
    <row r="59" spans="1:8" x14ac:dyDescent="0.2">
      <c r="A59" s="44"/>
      <c r="B59" s="44"/>
      <c r="C59" s="44"/>
      <c r="D59" s="44"/>
      <c r="E59" s="44"/>
      <c r="F59" s="44"/>
      <c r="G59" s="44"/>
      <c r="H59" s="44"/>
    </row>
    <row r="60" spans="1:8" x14ac:dyDescent="0.2">
      <c r="A60" s="44"/>
      <c r="B60" s="44"/>
      <c r="C60" s="44"/>
      <c r="D60" s="44"/>
      <c r="E60" s="44"/>
      <c r="F60" s="44"/>
      <c r="G60" s="44"/>
      <c r="H60" s="44"/>
    </row>
    <row r="61" spans="1:8" x14ac:dyDescent="0.2">
      <c r="A61" s="44"/>
      <c r="B61" s="44"/>
      <c r="C61" s="44"/>
      <c r="D61" s="44"/>
      <c r="E61" s="44"/>
      <c r="F61" s="44"/>
      <c r="G61" s="44"/>
      <c r="H61" s="44"/>
    </row>
    <row r="62" spans="1:8" x14ac:dyDescent="0.2">
      <c r="A62" s="44"/>
      <c r="B62" s="44"/>
      <c r="C62" s="44"/>
      <c r="D62" s="44"/>
      <c r="E62" s="44"/>
      <c r="F62" s="44"/>
      <c r="G62" s="44"/>
      <c r="H62" s="44"/>
    </row>
    <row r="63" spans="1:8" x14ac:dyDescent="0.2">
      <c r="A63" s="44"/>
      <c r="B63" s="44"/>
      <c r="C63" s="44"/>
      <c r="D63" s="44"/>
      <c r="E63" s="44"/>
      <c r="F63" s="44"/>
      <c r="G63" s="44"/>
      <c r="H63" s="44"/>
    </row>
    <row r="64" spans="1:8" x14ac:dyDescent="0.2">
      <c r="A64" s="44"/>
      <c r="B64" s="44"/>
      <c r="C64" s="44"/>
      <c r="D64" s="44"/>
      <c r="E64" s="44"/>
      <c r="F64" s="44"/>
      <c r="G64" s="44"/>
      <c r="H64" s="44"/>
    </row>
    <row r="65" spans="1:8" x14ac:dyDescent="0.2">
      <c r="A65" s="44"/>
      <c r="B65" s="44"/>
      <c r="C65" s="44"/>
      <c r="D65" s="44"/>
      <c r="E65" s="44"/>
      <c r="F65" s="44"/>
      <c r="G65" s="44"/>
      <c r="H65" s="44"/>
    </row>
    <row r="66" spans="1:8" x14ac:dyDescent="0.2">
      <c r="A66" s="44"/>
      <c r="B66" s="44"/>
      <c r="C66" s="44"/>
      <c r="D66" s="44"/>
      <c r="E66" s="44"/>
      <c r="F66" s="44"/>
      <c r="G66" s="44"/>
      <c r="H66" s="44"/>
    </row>
    <row r="67" spans="1:8" x14ac:dyDescent="0.2">
      <c r="A67" s="44"/>
      <c r="B67" s="44"/>
      <c r="C67" s="44"/>
      <c r="D67" s="44"/>
      <c r="E67" s="44"/>
      <c r="F67" s="44"/>
      <c r="G67" s="44"/>
      <c r="H67" s="44"/>
    </row>
    <row r="68" spans="1:8" x14ac:dyDescent="0.2">
      <c r="A68" s="44"/>
      <c r="B68" s="44"/>
      <c r="C68" s="44"/>
      <c r="D68" s="44"/>
      <c r="E68" s="44"/>
      <c r="F68" s="44"/>
      <c r="G68" s="44"/>
      <c r="H68" s="44"/>
    </row>
    <row r="69" spans="1:8" x14ac:dyDescent="0.2">
      <c r="A69" s="44"/>
      <c r="B69" s="44"/>
      <c r="C69" s="44"/>
      <c r="D69" s="44"/>
      <c r="E69" s="44"/>
      <c r="F69" s="44"/>
      <c r="G69" s="44"/>
      <c r="H69" s="44"/>
    </row>
    <row r="70" spans="1:8" x14ac:dyDescent="0.2">
      <c r="A70" s="44"/>
      <c r="B70" s="44"/>
      <c r="C70" s="44"/>
      <c r="D70" s="44"/>
      <c r="E70" s="44"/>
      <c r="F70" s="44"/>
      <c r="G70" s="44"/>
      <c r="H70" s="44"/>
    </row>
    <row r="71" spans="1:8" x14ac:dyDescent="0.2">
      <c r="A71" s="44"/>
      <c r="B71" s="44"/>
      <c r="C71" s="44"/>
      <c r="D71" s="44"/>
      <c r="E71" s="44"/>
      <c r="F71" s="44"/>
      <c r="G71" s="44"/>
      <c r="H71" s="44"/>
    </row>
    <row r="72" spans="1:8" x14ac:dyDescent="0.2">
      <c r="A72" s="44"/>
      <c r="B72" s="44"/>
      <c r="C72" s="44"/>
      <c r="D72" s="44"/>
      <c r="E72" s="44"/>
      <c r="F72" s="44"/>
      <c r="G72" s="44"/>
      <c r="H72" s="44"/>
    </row>
    <row r="73" spans="1:8" x14ac:dyDescent="0.2">
      <c r="A73" s="44"/>
      <c r="B73" s="44"/>
      <c r="C73" s="44"/>
      <c r="D73" s="44"/>
      <c r="E73" s="44"/>
      <c r="F73" s="44"/>
      <c r="G73" s="44"/>
      <c r="H73" s="44"/>
    </row>
    <row r="74" spans="1:8" x14ac:dyDescent="0.2">
      <c r="A74" s="44"/>
      <c r="B74" s="44"/>
      <c r="C74" s="44"/>
      <c r="D74" s="44"/>
      <c r="E74" s="44"/>
      <c r="F74" s="44"/>
      <c r="G74" s="44"/>
      <c r="H74" s="44"/>
    </row>
    <row r="75" spans="1:8" x14ac:dyDescent="0.2">
      <c r="A75" s="44"/>
      <c r="B75" s="44"/>
      <c r="C75" s="44"/>
      <c r="D75" s="44"/>
      <c r="E75" s="44"/>
      <c r="F75" s="44"/>
      <c r="G75" s="44"/>
      <c r="H75" s="44"/>
    </row>
    <row r="76" spans="1:8" x14ac:dyDescent="0.2">
      <c r="A76" s="44"/>
      <c r="B76" s="44"/>
      <c r="C76" s="44"/>
      <c r="D76" s="44"/>
      <c r="E76" s="44"/>
      <c r="F76" s="44"/>
      <c r="G76" s="44"/>
      <c r="H76" s="44"/>
    </row>
  </sheetData>
  <mergeCells count="5">
    <mergeCell ref="A1:F1"/>
    <mergeCell ref="A3:C3"/>
    <mergeCell ref="B8:C8"/>
    <mergeCell ref="A4:C4"/>
    <mergeCell ref="A5:C5"/>
  </mergeCells>
  <phoneticPr fontId="2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view="pageBreakPreview" zoomScaleNormal="100" zoomScaleSheetLayoutView="100" workbookViewId="0">
      <selection activeCell="C5" sqref="C5"/>
    </sheetView>
  </sheetViews>
  <sheetFormatPr defaultColWidth="9.28515625" defaultRowHeight="12.75" x14ac:dyDescent="0.2"/>
  <cols>
    <col min="1" max="1" width="38.5703125" style="2" customWidth="1"/>
    <col min="2" max="2" width="12" style="2" customWidth="1"/>
    <col min="3" max="14" width="9.28515625" style="2"/>
    <col min="15" max="17" width="9.28515625" style="61"/>
    <col min="18" max="18" width="9.28515625" style="30"/>
    <col min="19" max="16384" width="9.28515625" style="2"/>
  </cols>
  <sheetData>
    <row r="1" spans="1:18" s="132" customFormat="1" ht="15.75" x14ac:dyDescent="0.25">
      <c r="A1" s="183" t="s">
        <v>437</v>
      </c>
      <c r="O1" s="211"/>
      <c r="P1" s="211"/>
      <c r="Q1" s="211"/>
      <c r="R1" s="212"/>
    </row>
    <row r="2" spans="1:18" s="132" customFormat="1" ht="15.75" x14ac:dyDescent="0.25">
      <c r="A2" s="183"/>
      <c r="O2" s="211"/>
      <c r="P2" s="211"/>
      <c r="Q2" s="211"/>
      <c r="R2" s="212"/>
    </row>
    <row r="3" spans="1:18" s="132" customFormat="1" ht="15.75" x14ac:dyDescent="0.25">
      <c r="E3" s="213"/>
      <c r="F3" s="213" t="s">
        <v>21</v>
      </c>
      <c r="O3" s="211"/>
      <c r="P3" s="211"/>
      <c r="Q3" s="211"/>
      <c r="R3" s="212"/>
    </row>
    <row r="4" spans="1:18" s="132" customFormat="1" ht="15.75" x14ac:dyDescent="0.25">
      <c r="C4" s="604" t="s">
        <v>438</v>
      </c>
      <c r="D4" s="641"/>
      <c r="E4" s="641"/>
      <c r="F4" s="641"/>
      <c r="G4" s="641"/>
      <c r="H4" s="641"/>
      <c r="I4" s="641"/>
      <c r="O4" s="211"/>
      <c r="P4" s="211"/>
      <c r="Q4" s="211"/>
      <c r="R4" s="212"/>
    </row>
    <row r="5" spans="1:18" s="132" customFormat="1" ht="16.5" thickBot="1" x14ac:dyDescent="0.3">
      <c r="E5" s="213"/>
      <c r="L5" s="766" t="s">
        <v>7</v>
      </c>
      <c r="M5" s="766"/>
      <c r="N5" s="766"/>
      <c r="O5" s="211"/>
      <c r="P5" s="211"/>
      <c r="Q5" s="211"/>
      <c r="R5" s="212"/>
    </row>
    <row r="6" spans="1:18" s="76" customFormat="1" ht="30.75" customHeight="1" thickBot="1" x14ac:dyDescent="0.25">
      <c r="A6" s="214" t="s">
        <v>2</v>
      </c>
      <c r="B6" s="214" t="s">
        <v>35</v>
      </c>
      <c r="C6" s="214" t="s">
        <v>22</v>
      </c>
      <c r="D6" s="214" t="s">
        <v>23</v>
      </c>
      <c r="E6" s="214" t="s">
        <v>24</v>
      </c>
      <c r="F6" s="214" t="s">
        <v>25</v>
      </c>
      <c r="G6" s="214" t="s">
        <v>26</v>
      </c>
      <c r="H6" s="214" t="s">
        <v>27</v>
      </c>
      <c r="I6" s="214" t="s">
        <v>28</v>
      </c>
      <c r="J6" s="214" t="s">
        <v>29</v>
      </c>
      <c r="K6" s="214" t="s">
        <v>30</v>
      </c>
      <c r="L6" s="214" t="s">
        <v>31</v>
      </c>
      <c r="M6" s="214" t="s">
        <v>32</v>
      </c>
      <c r="N6" s="214" t="s">
        <v>33</v>
      </c>
      <c r="O6" s="215"/>
      <c r="P6" s="215"/>
      <c r="Q6" s="215"/>
      <c r="R6" s="216"/>
    </row>
    <row r="7" spans="1:18" s="76" customFormat="1" ht="12" x14ac:dyDescent="0.2">
      <c r="A7" s="217" t="s">
        <v>217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2"/>
      <c r="O7" s="215"/>
      <c r="P7" s="215"/>
      <c r="Q7" s="215"/>
      <c r="R7" s="216"/>
    </row>
    <row r="8" spans="1:18" s="76" customFormat="1" ht="24" x14ac:dyDescent="0.2">
      <c r="A8" s="224" t="s">
        <v>218</v>
      </c>
      <c r="B8" s="223">
        <v>348229</v>
      </c>
      <c r="C8" s="222">
        <f>$B$8/12</f>
        <v>29019.083333333332</v>
      </c>
      <c r="D8" s="222">
        <f t="shared" ref="D8:N8" si="0">$B$8/12</f>
        <v>29019.083333333332</v>
      </c>
      <c r="E8" s="222">
        <f t="shared" si="0"/>
        <v>29019.083333333332</v>
      </c>
      <c r="F8" s="222">
        <f t="shared" si="0"/>
        <v>29019.083333333332</v>
      </c>
      <c r="G8" s="222">
        <f t="shared" si="0"/>
        <v>29019.083333333332</v>
      </c>
      <c r="H8" s="222">
        <f t="shared" si="0"/>
        <v>29019.083333333332</v>
      </c>
      <c r="I8" s="222">
        <f t="shared" si="0"/>
        <v>29019.083333333332</v>
      </c>
      <c r="J8" s="222">
        <f t="shared" si="0"/>
        <v>29019.083333333332</v>
      </c>
      <c r="K8" s="222">
        <f t="shared" si="0"/>
        <v>29019.083333333332</v>
      </c>
      <c r="L8" s="222">
        <f t="shared" si="0"/>
        <v>29019.083333333332</v>
      </c>
      <c r="M8" s="222">
        <f t="shared" si="0"/>
        <v>29019.083333333332</v>
      </c>
      <c r="N8" s="222">
        <f t="shared" si="0"/>
        <v>29019.083333333332</v>
      </c>
      <c r="O8" s="221">
        <f>SUM(C8:N8)</f>
        <v>348229</v>
      </c>
      <c r="P8" s="221">
        <f>B8-O8</f>
        <v>0</v>
      </c>
      <c r="Q8" s="215"/>
      <c r="R8" s="216"/>
    </row>
    <row r="9" spans="1:18" s="76" customFormat="1" ht="12" x14ac:dyDescent="0.2">
      <c r="A9" s="218" t="s">
        <v>196</v>
      </c>
      <c r="B9" s="219"/>
      <c r="C9" s="220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21">
        <f t="shared" ref="O9:O21" si="1">SUM(C9:N9)</f>
        <v>0</v>
      </c>
      <c r="P9" s="221">
        <f t="shared" ref="P9:P21" si="2">B9-O9</f>
        <v>0</v>
      </c>
      <c r="Q9" s="215"/>
      <c r="R9" s="216"/>
    </row>
    <row r="10" spans="1:18" s="76" customFormat="1" ht="12" x14ac:dyDescent="0.2">
      <c r="A10" s="224" t="s">
        <v>188</v>
      </c>
      <c r="B10" s="223">
        <v>88911</v>
      </c>
      <c r="C10" s="222">
        <f>$B$10/12</f>
        <v>7409.25</v>
      </c>
      <c r="D10" s="222">
        <f t="shared" ref="D10:N10" si="3">$B$10/12</f>
        <v>7409.25</v>
      </c>
      <c r="E10" s="222">
        <f t="shared" si="3"/>
        <v>7409.25</v>
      </c>
      <c r="F10" s="222">
        <f t="shared" si="3"/>
        <v>7409.25</v>
      </c>
      <c r="G10" s="222">
        <f t="shared" si="3"/>
        <v>7409.25</v>
      </c>
      <c r="H10" s="222">
        <f t="shared" si="3"/>
        <v>7409.25</v>
      </c>
      <c r="I10" s="222">
        <f t="shared" si="3"/>
        <v>7409.25</v>
      </c>
      <c r="J10" s="222">
        <f t="shared" si="3"/>
        <v>7409.25</v>
      </c>
      <c r="K10" s="222">
        <f t="shared" si="3"/>
        <v>7409.25</v>
      </c>
      <c r="L10" s="222">
        <f t="shared" si="3"/>
        <v>7409.25</v>
      </c>
      <c r="M10" s="222">
        <f t="shared" si="3"/>
        <v>7409.25</v>
      </c>
      <c r="N10" s="222">
        <f t="shared" si="3"/>
        <v>7409.25</v>
      </c>
      <c r="O10" s="221">
        <f t="shared" si="1"/>
        <v>88911</v>
      </c>
      <c r="P10" s="221">
        <f t="shared" si="2"/>
        <v>0</v>
      </c>
      <c r="Q10" s="215"/>
      <c r="R10" s="216"/>
    </row>
    <row r="11" spans="1:18" s="76" customFormat="1" ht="24" x14ac:dyDescent="0.2">
      <c r="A11" s="225" t="s">
        <v>210</v>
      </c>
      <c r="B11" s="223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1">
        <f t="shared" si="1"/>
        <v>0</v>
      </c>
      <c r="P11" s="221">
        <f t="shared" si="2"/>
        <v>0</v>
      </c>
      <c r="Q11" s="215"/>
      <c r="R11" s="216"/>
    </row>
    <row r="12" spans="1:18" s="76" customFormat="1" thickBot="1" x14ac:dyDescent="0.25">
      <c r="A12" s="225" t="s">
        <v>193</v>
      </c>
      <c r="B12" s="223">
        <v>305403</v>
      </c>
      <c r="C12" s="222">
        <f>$B$12/12</f>
        <v>25450.25</v>
      </c>
      <c r="D12" s="222">
        <f t="shared" ref="D12:N12" si="4">$B$12/12</f>
        <v>25450.25</v>
      </c>
      <c r="E12" s="222">
        <f t="shared" si="4"/>
        <v>25450.25</v>
      </c>
      <c r="F12" s="222">
        <f t="shared" si="4"/>
        <v>25450.25</v>
      </c>
      <c r="G12" s="222">
        <f t="shared" si="4"/>
        <v>25450.25</v>
      </c>
      <c r="H12" s="222">
        <f t="shared" si="4"/>
        <v>25450.25</v>
      </c>
      <c r="I12" s="222">
        <f t="shared" si="4"/>
        <v>25450.25</v>
      </c>
      <c r="J12" s="222">
        <f t="shared" si="4"/>
        <v>25450.25</v>
      </c>
      <c r="K12" s="222">
        <f t="shared" si="4"/>
        <v>25450.25</v>
      </c>
      <c r="L12" s="222">
        <f t="shared" si="4"/>
        <v>25450.25</v>
      </c>
      <c r="M12" s="222">
        <f t="shared" si="4"/>
        <v>25450.25</v>
      </c>
      <c r="N12" s="222">
        <f t="shared" si="4"/>
        <v>25450.25</v>
      </c>
      <c r="O12" s="221">
        <f t="shared" si="1"/>
        <v>305403</v>
      </c>
      <c r="P12" s="221">
        <f t="shared" si="2"/>
        <v>0</v>
      </c>
      <c r="Q12" s="215"/>
      <c r="R12" s="216"/>
    </row>
    <row r="13" spans="1:18" s="76" customFormat="1" thickBot="1" x14ac:dyDescent="0.25">
      <c r="A13" s="226" t="s">
        <v>192</v>
      </c>
      <c r="B13" s="227">
        <f>SUM(B8:B12)</f>
        <v>742543</v>
      </c>
      <c r="C13" s="228">
        <f t="shared" ref="C13:N13" si="5">SUM(C8:C12)</f>
        <v>61878.583333333328</v>
      </c>
      <c r="D13" s="227">
        <f t="shared" si="5"/>
        <v>61878.583333333328</v>
      </c>
      <c r="E13" s="227">
        <f t="shared" si="5"/>
        <v>61878.583333333328</v>
      </c>
      <c r="F13" s="227">
        <f t="shared" si="5"/>
        <v>61878.583333333328</v>
      </c>
      <c r="G13" s="227">
        <f t="shared" si="5"/>
        <v>61878.583333333328</v>
      </c>
      <c r="H13" s="227">
        <f t="shared" si="5"/>
        <v>61878.583333333328</v>
      </c>
      <c r="I13" s="227">
        <f t="shared" si="5"/>
        <v>61878.583333333328</v>
      </c>
      <c r="J13" s="227">
        <f t="shared" si="5"/>
        <v>61878.583333333328</v>
      </c>
      <c r="K13" s="227">
        <f t="shared" si="5"/>
        <v>61878.583333333328</v>
      </c>
      <c r="L13" s="227">
        <f t="shared" si="5"/>
        <v>61878.583333333328</v>
      </c>
      <c r="M13" s="227">
        <f t="shared" si="5"/>
        <v>61878.583333333328</v>
      </c>
      <c r="N13" s="227">
        <f t="shared" si="5"/>
        <v>61878.583333333328</v>
      </c>
      <c r="O13" s="221">
        <f t="shared" si="1"/>
        <v>742543</v>
      </c>
      <c r="P13" s="221">
        <f t="shared" si="2"/>
        <v>0</v>
      </c>
      <c r="Q13" s="215"/>
      <c r="R13" s="216"/>
    </row>
    <row r="14" spans="1:18" s="76" customFormat="1" ht="12" x14ac:dyDescent="0.2">
      <c r="A14" s="217" t="s">
        <v>98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2"/>
      <c r="O14" s="221">
        <f t="shared" si="1"/>
        <v>0</v>
      </c>
      <c r="P14" s="221">
        <f t="shared" si="2"/>
        <v>0</v>
      </c>
      <c r="Q14" s="215"/>
      <c r="R14" s="216"/>
    </row>
    <row r="15" spans="1:18" s="76" customFormat="1" ht="12" x14ac:dyDescent="0.2">
      <c r="A15" s="230" t="s">
        <v>200</v>
      </c>
      <c r="B15" s="223">
        <v>196293</v>
      </c>
      <c r="C15" s="223">
        <f>$B$15/12</f>
        <v>16357.75</v>
      </c>
      <c r="D15" s="223">
        <f t="shared" ref="D15:N15" si="6">$B$15/12</f>
        <v>16357.75</v>
      </c>
      <c r="E15" s="223">
        <f t="shared" si="6"/>
        <v>16357.75</v>
      </c>
      <c r="F15" s="223">
        <f t="shared" si="6"/>
        <v>16357.75</v>
      </c>
      <c r="G15" s="223">
        <f t="shared" si="6"/>
        <v>16357.75</v>
      </c>
      <c r="H15" s="223">
        <f t="shared" si="6"/>
        <v>16357.75</v>
      </c>
      <c r="I15" s="223">
        <f t="shared" si="6"/>
        <v>16357.75</v>
      </c>
      <c r="J15" s="223">
        <f t="shared" si="6"/>
        <v>16357.75</v>
      </c>
      <c r="K15" s="223">
        <f t="shared" si="6"/>
        <v>16357.75</v>
      </c>
      <c r="L15" s="223">
        <f t="shared" si="6"/>
        <v>16357.75</v>
      </c>
      <c r="M15" s="223">
        <f t="shared" si="6"/>
        <v>16357.75</v>
      </c>
      <c r="N15" s="223">
        <f t="shared" si="6"/>
        <v>16357.75</v>
      </c>
      <c r="O15" s="221">
        <f t="shared" si="1"/>
        <v>196293</v>
      </c>
      <c r="P15" s="221">
        <f t="shared" si="2"/>
        <v>0</v>
      </c>
      <c r="Q15" s="215"/>
      <c r="R15" s="216"/>
    </row>
    <row r="16" spans="1:18" s="76" customFormat="1" ht="12" x14ac:dyDescent="0.2">
      <c r="A16" s="230" t="s">
        <v>201</v>
      </c>
      <c r="B16" s="223">
        <v>27666</v>
      </c>
      <c r="C16" s="223">
        <f>$B$16/12</f>
        <v>2305.5</v>
      </c>
      <c r="D16" s="223">
        <f t="shared" ref="D16:N16" si="7">$B$16/12</f>
        <v>2305.5</v>
      </c>
      <c r="E16" s="223">
        <f t="shared" si="7"/>
        <v>2305.5</v>
      </c>
      <c r="F16" s="223">
        <f t="shared" si="7"/>
        <v>2305.5</v>
      </c>
      <c r="G16" s="223">
        <f t="shared" si="7"/>
        <v>2305.5</v>
      </c>
      <c r="H16" s="223">
        <f t="shared" si="7"/>
        <v>2305.5</v>
      </c>
      <c r="I16" s="223">
        <f t="shared" si="7"/>
        <v>2305.5</v>
      </c>
      <c r="J16" s="223">
        <f t="shared" si="7"/>
        <v>2305.5</v>
      </c>
      <c r="K16" s="223">
        <f t="shared" si="7"/>
        <v>2305.5</v>
      </c>
      <c r="L16" s="223">
        <f t="shared" si="7"/>
        <v>2305.5</v>
      </c>
      <c r="M16" s="223">
        <f t="shared" si="7"/>
        <v>2305.5</v>
      </c>
      <c r="N16" s="223">
        <f t="shared" si="7"/>
        <v>2305.5</v>
      </c>
      <c r="O16" s="221">
        <f t="shared" si="1"/>
        <v>27666</v>
      </c>
      <c r="P16" s="221">
        <f t="shared" si="2"/>
        <v>0</v>
      </c>
      <c r="Q16" s="215"/>
      <c r="R16" s="216"/>
    </row>
    <row r="17" spans="1:18" s="76" customFormat="1" ht="12" x14ac:dyDescent="0.2">
      <c r="A17" s="230" t="s">
        <v>202</v>
      </c>
      <c r="B17" s="223">
        <v>214798</v>
      </c>
      <c r="C17" s="223">
        <f>$B$17/12</f>
        <v>17899.833333333332</v>
      </c>
      <c r="D17" s="223">
        <f t="shared" ref="D17:N17" si="8">$B$17/12</f>
        <v>17899.833333333332</v>
      </c>
      <c r="E17" s="223">
        <f t="shared" si="8"/>
        <v>17899.833333333332</v>
      </c>
      <c r="F17" s="223">
        <f t="shared" si="8"/>
        <v>17899.833333333332</v>
      </c>
      <c r="G17" s="223">
        <f t="shared" si="8"/>
        <v>17899.833333333332</v>
      </c>
      <c r="H17" s="223">
        <f t="shared" si="8"/>
        <v>17899.833333333332</v>
      </c>
      <c r="I17" s="223">
        <f t="shared" si="8"/>
        <v>17899.833333333332</v>
      </c>
      <c r="J17" s="223">
        <f t="shared" si="8"/>
        <v>17899.833333333332</v>
      </c>
      <c r="K17" s="223">
        <f t="shared" si="8"/>
        <v>17899.833333333332</v>
      </c>
      <c r="L17" s="223">
        <f t="shared" si="8"/>
        <v>17899.833333333332</v>
      </c>
      <c r="M17" s="223">
        <f t="shared" si="8"/>
        <v>17899.833333333332</v>
      </c>
      <c r="N17" s="223">
        <f t="shared" si="8"/>
        <v>17899.833333333332</v>
      </c>
      <c r="O17" s="221">
        <f t="shared" si="1"/>
        <v>214798.00000000003</v>
      </c>
      <c r="P17" s="221">
        <f t="shared" si="2"/>
        <v>0</v>
      </c>
      <c r="Q17" s="215"/>
      <c r="R17" s="216"/>
    </row>
    <row r="18" spans="1:18" s="76" customFormat="1" ht="12" x14ac:dyDescent="0.2">
      <c r="A18" s="230" t="s">
        <v>211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1">
        <f t="shared" si="1"/>
        <v>0</v>
      </c>
      <c r="P18" s="221">
        <f t="shared" si="2"/>
        <v>0</v>
      </c>
      <c r="Q18" s="215"/>
      <c r="R18" s="216"/>
    </row>
    <row r="19" spans="1:18" s="76" customFormat="1" ht="12" x14ac:dyDescent="0.2">
      <c r="A19" s="230" t="s">
        <v>212</v>
      </c>
      <c r="B19" s="223">
        <v>8793</v>
      </c>
      <c r="C19" s="223">
        <f>$B$19/12</f>
        <v>732.75</v>
      </c>
      <c r="D19" s="223">
        <f t="shared" ref="D19:N19" si="9">$B$19/12</f>
        <v>732.75</v>
      </c>
      <c r="E19" s="223">
        <f t="shared" si="9"/>
        <v>732.75</v>
      </c>
      <c r="F19" s="223">
        <f t="shared" si="9"/>
        <v>732.75</v>
      </c>
      <c r="G19" s="223">
        <f t="shared" si="9"/>
        <v>732.75</v>
      </c>
      <c r="H19" s="223">
        <f t="shared" si="9"/>
        <v>732.75</v>
      </c>
      <c r="I19" s="223">
        <f t="shared" si="9"/>
        <v>732.75</v>
      </c>
      <c r="J19" s="223">
        <f t="shared" si="9"/>
        <v>732.75</v>
      </c>
      <c r="K19" s="223">
        <f t="shared" si="9"/>
        <v>732.75</v>
      </c>
      <c r="L19" s="223">
        <f t="shared" si="9"/>
        <v>732.75</v>
      </c>
      <c r="M19" s="223">
        <f t="shared" si="9"/>
        <v>732.75</v>
      </c>
      <c r="N19" s="223">
        <f t="shared" si="9"/>
        <v>732.75</v>
      </c>
      <c r="O19" s="221">
        <f t="shared" si="1"/>
        <v>8793</v>
      </c>
      <c r="P19" s="221">
        <f t="shared" si="2"/>
        <v>0</v>
      </c>
      <c r="Q19" s="215"/>
      <c r="R19" s="216"/>
    </row>
    <row r="20" spans="1:18" s="76" customFormat="1" thickBot="1" x14ac:dyDescent="0.25">
      <c r="A20" s="230" t="s">
        <v>208</v>
      </c>
      <c r="B20" s="231">
        <v>294803</v>
      </c>
      <c r="C20" s="223">
        <f>$B$20/12</f>
        <v>24566.916666666668</v>
      </c>
      <c r="D20" s="223">
        <f t="shared" ref="D20:N20" si="10">$B$20/12</f>
        <v>24566.916666666668</v>
      </c>
      <c r="E20" s="223">
        <f t="shared" si="10"/>
        <v>24566.916666666668</v>
      </c>
      <c r="F20" s="223">
        <f t="shared" si="10"/>
        <v>24566.916666666668</v>
      </c>
      <c r="G20" s="223">
        <f t="shared" si="10"/>
        <v>24566.916666666668</v>
      </c>
      <c r="H20" s="223">
        <f t="shared" si="10"/>
        <v>24566.916666666668</v>
      </c>
      <c r="I20" s="223">
        <f t="shared" si="10"/>
        <v>24566.916666666668</v>
      </c>
      <c r="J20" s="223">
        <f t="shared" si="10"/>
        <v>24566.916666666668</v>
      </c>
      <c r="K20" s="223">
        <f t="shared" si="10"/>
        <v>24566.916666666668</v>
      </c>
      <c r="L20" s="223">
        <f t="shared" si="10"/>
        <v>24566.916666666668</v>
      </c>
      <c r="M20" s="223">
        <f t="shared" si="10"/>
        <v>24566.916666666668</v>
      </c>
      <c r="N20" s="223">
        <f t="shared" si="10"/>
        <v>24566.916666666668</v>
      </c>
      <c r="O20" s="221">
        <f t="shared" si="1"/>
        <v>294803</v>
      </c>
      <c r="P20" s="221">
        <f t="shared" si="2"/>
        <v>0</v>
      </c>
      <c r="Q20" s="215"/>
      <c r="R20" s="216"/>
    </row>
    <row r="21" spans="1:18" s="76" customFormat="1" thickBot="1" x14ac:dyDescent="0.25">
      <c r="A21" s="226" t="s">
        <v>219</v>
      </c>
      <c r="B21" s="227">
        <f>SUM(B15:B20)</f>
        <v>742353</v>
      </c>
      <c r="C21" s="228">
        <f t="shared" ref="C21:N21" si="11">SUM(C15:C20)</f>
        <v>61862.75</v>
      </c>
      <c r="D21" s="227">
        <f t="shared" si="11"/>
        <v>61862.75</v>
      </c>
      <c r="E21" s="227">
        <f t="shared" si="11"/>
        <v>61862.75</v>
      </c>
      <c r="F21" s="227">
        <f t="shared" si="11"/>
        <v>61862.75</v>
      </c>
      <c r="G21" s="227">
        <f t="shared" si="11"/>
        <v>61862.75</v>
      </c>
      <c r="H21" s="227">
        <f t="shared" si="11"/>
        <v>61862.75</v>
      </c>
      <c r="I21" s="227">
        <f t="shared" si="11"/>
        <v>61862.75</v>
      </c>
      <c r="J21" s="227">
        <f t="shared" si="11"/>
        <v>61862.75</v>
      </c>
      <c r="K21" s="227">
        <f t="shared" si="11"/>
        <v>61862.75</v>
      </c>
      <c r="L21" s="227">
        <f t="shared" si="11"/>
        <v>61862.75</v>
      </c>
      <c r="M21" s="227">
        <f t="shared" si="11"/>
        <v>61862.75</v>
      </c>
      <c r="N21" s="227">
        <f t="shared" si="11"/>
        <v>61862.75</v>
      </c>
      <c r="O21" s="221">
        <f t="shared" si="1"/>
        <v>742353</v>
      </c>
      <c r="P21" s="221">
        <f t="shared" si="2"/>
        <v>0</v>
      </c>
      <c r="Q21" s="215"/>
      <c r="R21" s="216"/>
    </row>
    <row r="22" spans="1:18" s="76" customFormat="1" ht="24.75" thickBot="1" x14ac:dyDescent="0.25">
      <c r="A22" s="226" t="s">
        <v>223</v>
      </c>
      <c r="B22" s="227">
        <f>B13-B21</f>
        <v>190</v>
      </c>
      <c r="C22" s="227">
        <f t="shared" ref="C22:N22" si="12">C13-C21</f>
        <v>15.833333333328483</v>
      </c>
      <c r="D22" s="227">
        <f t="shared" si="12"/>
        <v>15.833333333328483</v>
      </c>
      <c r="E22" s="227">
        <f t="shared" si="12"/>
        <v>15.833333333328483</v>
      </c>
      <c r="F22" s="227">
        <f t="shared" si="12"/>
        <v>15.833333333328483</v>
      </c>
      <c r="G22" s="227">
        <f t="shared" si="12"/>
        <v>15.833333333328483</v>
      </c>
      <c r="H22" s="227">
        <f t="shared" si="12"/>
        <v>15.833333333328483</v>
      </c>
      <c r="I22" s="227">
        <f t="shared" si="12"/>
        <v>15.833333333328483</v>
      </c>
      <c r="J22" s="227">
        <f t="shared" si="12"/>
        <v>15.833333333328483</v>
      </c>
      <c r="K22" s="227">
        <f t="shared" si="12"/>
        <v>15.833333333328483</v>
      </c>
      <c r="L22" s="227">
        <f t="shared" si="12"/>
        <v>15.833333333328483</v>
      </c>
      <c r="M22" s="227">
        <f t="shared" si="12"/>
        <v>15.833333333328483</v>
      </c>
      <c r="N22" s="227">
        <f t="shared" si="12"/>
        <v>15.833333333328483</v>
      </c>
      <c r="O22" s="221">
        <f t="shared" ref="O22:O35" si="13">SUM(C22:N22)</f>
        <v>189.99999999994179</v>
      </c>
      <c r="P22" s="221">
        <f t="shared" ref="P22:P35" si="14">B22-O22</f>
        <v>5.8207660913467407E-11</v>
      </c>
      <c r="Q22" s="215"/>
      <c r="R22" s="216"/>
    </row>
    <row r="23" spans="1:18" s="76" customFormat="1" ht="12" x14ac:dyDescent="0.2">
      <c r="A23" s="253" t="s">
        <v>220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  <c r="N23" s="255"/>
      <c r="O23" s="221">
        <f t="shared" si="13"/>
        <v>0</v>
      </c>
      <c r="P23" s="221">
        <f t="shared" si="14"/>
        <v>0</v>
      </c>
      <c r="Q23" s="215"/>
      <c r="R23" s="216"/>
    </row>
    <row r="24" spans="1:18" s="76" customFormat="1" ht="24" x14ac:dyDescent="0.2">
      <c r="A24" s="229" t="s">
        <v>213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21">
        <f t="shared" si="13"/>
        <v>0</v>
      </c>
      <c r="P24" s="221">
        <f t="shared" si="14"/>
        <v>0</v>
      </c>
      <c r="Q24" s="215"/>
      <c r="R24" s="216"/>
    </row>
    <row r="25" spans="1:18" s="76" customFormat="1" ht="12" x14ac:dyDescent="0.2">
      <c r="A25" s="230" t="s">
        <v>214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21">
        <f t="shared" si="13"/>
        <v>0</v>
      </c>
      <c r="P25" s="221">
        <f t="shared" si="14"/>
        <v>0</v>
      </c>
      <c r="Q25" s="215"/>
      <c r="R25" s="216"/>
    </row>
    <row r="26" spans="1:18" s="76" customFormat="1" ht="24.75" thickBot="1" x14ac:dyDescent="0.25">
      <c r="A26" s="238" t="s">
        <v>199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21">
        <f t="shared" si="13"/>
        <v>0</v>
      </c>
      <c r="P26" s="221">
        <f t="shared" si="14"/>
        <v>0</v>
      </c>
      <c r="Q26" s="215"/>
      <c r="R26" s="216"/>
    </row>
    <row r="27" spans="1:18" s="76" customFormat="1" thickBot="1" x14ac:dyDescent="0.25">
      <c r="A27" s="226" t="s">
        <v>221</v>
      </c>
      <c r="B27" s="227">
        <f>SUM(B24:B26)</f>
        <v>0</v>
      </c>
      <c r="C27" s="227">
        <f t="shared" ref="C27:N27" si="15">SUM(C24:C26)</f>
        <v>0</v>
      </c>
      <c r="D27" s="227">
        <f t="shared" si="15"/>
        <v>0</v>
      </c>
      <c r="E27" s="227">
        <f t="shared" si="15"/>
        <v>0</v>
      </c>
      <c r="F27" s="227">
        <f t="shared" si="15"/>
        <v>0</v>
      </c>
      <c r="G27" s="227">
        <f t="shared" si="15"/>
        <v>0</v>
      </c>
      <c r="H27" s="227">
        <f t="shared" si="15"/>
        <v>0</v>
      </c>
      <c r="I27" s="227">
        <f t="shared" si="15"/>
        <v>0</v>
      </c>
      <c r="J27" s="227">
        <f t="shared" si="15"/>
        <v>0</v>
      </c>
      <c r="K27" s="227">
        <f t="shared" si="15"/>
        <v>0</v>
      </c>
      <c r="L27" s="227">
        <f t="shared" si="15"/>
        <v>0</v>
      </c>
      <c r="M27" s="227">
        <f t="shared" si="15"/>
        <v>0</v>
      </c>
      <c r="N27" s="227">
        <f t="shared" si="15"/>
        <v>0</v>
      </c>
      <c r="O27" s="221">
        <f t="shared" si="13"/>
        <v>0</v>
      </c>
      <c r="P27" s="221">
        <f t="shared" si="14"/>
        <v>0</v>
      </c>
      <c r="Q27" s="215"/>
      <c r="R27" s="216"/>
    </row>
    <row r="28" spans="1:18" s="76" customFormat="1" ht="12" x14ac:dyDescent="0.2">
      <c r="A28" s="253" t="s">
        <v>99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5"/>
      <c r="O28" s="221">
        <f t="shared" si="13"/>
        <v>0</v>
      </c>
      <c r="P28" s="221">
        <f t="shared" si="14"/>
        <v>0</v>
      </c>
      <c r="Q28" s="215"/>
      <c r="R28" s="216"/>
    </row>
    <row r="29" spans="1:18" s="76" customFormat="1" ht="12" x14ac:dyDescent="0.2">
      <c r="A29" s="241" t="s">
        <v>205</v>
      </c>
      <c r="B29" s="232">
        <v>190</v>
      </c>
      <c r="C29" s="233"/>
      <c r="D29" s="234">
        <v>190</v>
      </c>
      <c r="E29" s="234"/>
      <c r="F29" s="234"/>
      <c r="G29" s="234"/>
      <c r="H29" s="234"/>
      <c r="I29" s="234"/>
      <c r="J29" s="234"/>
      <c r="K29" s="234"/>
      <c r="L29" s="234"/>
      <c r="M29" s="234"/>
      <c r="N29" s="235"/>
      <c r="O29" s="221">
        <f t="shared" si="13"/>
        <v>190</v>
      </c>
      <c r="P29" s="221">
        <f t="shared" si="14"/>
        <v>0</v>
      </c>
      <c r="Q29" s="215"/>
      <c r="R29" s="216"/>
    </row>
    <row r="30" spans="1:18" s="76" customFormat="1" ht="12" x14ac:dyDescent="0.2">
      <c r="A30" s="242" t="s">
        <v>206</v>
      </c>
      <c r="B30" s="236"/>
      <c r="C30" s="237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175"/>
      <c r="O30" s="221">
        <f t="shared" si="13"/>
        <v>0</v>
      </c>
      <c r="P30" s="221">
        <f t="shared" si="14"/>
        <v>0</v>
      </c>
      <c r="Q30" s="215"/>
      <c r="R30" s="216"/>
    </row>
    <row r="31" spans="1:18" s="76" customFormat="1" thickBot="1" x14ac:dyDescent="0.25">
      <c r="A31" s="243" t="s">
        <v>207</v>
      </c>
      <c r="B31" s="239"/>
      <c r="C31" s="240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7"/>
      <c r="O31" s="221">
        <f t="shared" si="13"/>
        <v>0</v>
      </c>
      <c r="P31" s="221">
        <f t="shared" si="14"/>
        <v>0</v>
      </c>
      <c r="Q31" s="215"/>
      <c r="R31" s="216"/>
    </row>
    <row r="32" spans="1:18" s="90" customFormat="1" thickBot="1" x14ac:dyDescent="0.25">
      <c r="A32" s="226" t="s">
        <v>222</v>
      </c>
      <c r="B32" s="227">
        <f>SUM(B29:B31)</f>
        <v>190</v>
      </c>
      <c r="C32" s="227">
        <f t="shared" ref="C32:N32" si="16">SUM(C29:C31)</f>
        <v>0</v>
      </c>
      <c r="D32" s="227">
        <f t="shared" si="16"/>
        <v>190</v>
      </c>
      <c r="E32" s="227">
        <f t="shared" si="16"/>
        <v>0</v>
      </c>
      <c r="F32" s="227">
        <f t="shared" si="16"/>
        <v>0</v>
      </c>
      <c r="G32" s="227">
        <f t="shared" si="16"/>
        <v>0</v>
      </c>
      <c r="H32" s="227">
        <f t="shared" si="16"/>
        <v>0</v>
      </c>
      <c r="I32" s="227">
        <f t="shared" si="16"/>
        <v>0</v>
      </c>
      <c r="J32" s="227">
        <f t="shared" si="16"/>
        <v>0</v>
      </c>
      <c r="K32" s="227">
        <f t="shared" si="16"/>
        <v>0</v>
      </c>
      <c r="L32" s="227">
        <f t="shared" si="16"/>
        <v>0</v>
      </c>
      <c r="M32" s="227">
        <f t="shared" si="16"/>
        <v>0</v>
      </c>
      <c r="N32" s="227">
        <f t="shared" si="16"/>
        <v>0</v>
      </c>
      <c r="O32" s="221">
        <f t="shared" si="13"/>
        <v>190</v>
      </c>
      <c r="P32" s="221">
        <f t="shared" si="14"/>
        <v>0</v>
      </c>
      <c r="Q32" s="260"/>
      <c r="R32" s="244"/>
    </row>
    <row r="33" spans="1:18" s="90" customFormat="1" ht="24.75" thickBot="1" x14ac:dyDescent="0.25">
      <c r="A33" s="245" t="s">
        <v>224</v>
      </c>
      <c r="B33" s="246">
        <f>B27-B32</f>
        <v>-190</v>
      </c>
      <c r="C33" s="246">
        <f t="shared" ref="C33:N33" si="17">C27-C32</f>
        <v>0</v>
      </c>
      <c r="D33" s="246">
        <f t="shared" si="17"/>
        <v>-190</v>
      </c>
      <c r="E33" s="246">
        <f t="shared" si="17"/>
        <v>0</v>
      </c>
      <c r="F33" s="246">
        <f t="shared" si="17"/>
        <v>0</v>
      </c>
      <c r="G33" s="246">
        <f t="shared" si="17"/>
        <v>0</v>
      </c>
      <c r="H33" s="246">
        <f t="shared" si="17"/>
        <v>0</v>
      </c>
      <c r="I33" s="246">
        <f t="shared" si="17"/>
        <v>0</v>
      </c>
      <c r="J33" s="246">
        <f t="shared" si="17"/>
        <v>0</v>
      </c>
      <c r="K33" s="246">
        <f t="shared" si="17"/>
        <v>0</v>
      </c>
      <c r="L33" s="246">
        <f t="shared" si="17"/>
        <v>0</v>
      </c>
      <c r="M33" s="246">
        <f t="shared" si="17"/>
        <v>0</v>
      </c>
      <c r="N33" s="246">
        <f t="shared" si="17"/>
        <v>0</v>
      </c>
      <c r="O33" s="221">
        <f t="shared" si="13"/>
        <v>-190</v>
      </c>
      <c r="P33" s="221">
        <f t="shared" si="14"/>
        <v>0</v>
      </c>
      <c r="Q33" s="260"/>
      <c r="R33" s="244"/>
    </row>
    <row r="34" spans="1:18" s="249" customFormat="1" ht="24.75" thickBot="1" x14ac:dyDescent="0.25">
      <c r="A34" s="247" t="s">
        <v>215</v>
      </c>
      <c r="B34" s="248">
        <f>B13+B27</f>
        <v>742543</v>
      </c>
      <c r="C34" s="248">
        <f t="shared" ref="C34:N34" si="18">C13+C27</f>
        <v>61878.583333333328</v>
      </c>
      <c r="D34" s="248">
        <f t="shared" si="18"/>
        <v>61878.583333333328</v>
      </c>
      <c r="E34" s="248">
        <f t="shared" si="18"/>
        <v>61878.583333333328</v>
      </c>
      <c r="F34" s="248">
        <f t="shared" si="18"/>
        <v>61878.583333333328</v>
      </c>
      <c r="G34" s="248">
        <f t="shared" si="18"/>
        <v>61878.583333333328</v>
      </c>
      <c r="H34" s="248">
        <f t="shared" si="18"/>
        <v>61878.583333333328</v>
      </c>
      <c r="I34" s="248">
        <f t="shared" si="18"/>
        <v>61878.583333333328</v>
      </c>
      <c r="J34" s="248">
        <f t="shared" si="18"/>
        <v>61878.583333333328</v>
      </c>
      <c r="K34" s="248">
        <f t="shared" si="18"/>
        <v>61878.583333333328</v>
      </c>
      <c r="L34" s="248">
        <f t="shared" si="18"/>
        <v>61878.583333333328</v>
      </c>
      <c r="M34" s="248">
        <f t="shared" si="18"/>
        <v>61878.583333333328</v>
      </c>
      <c r="N34" s="248">
        <f t="shared" si="18"/>
        <v>61878.583333333328</v>
      </c>
      <c r="O34" s="221">
        <f t="shared" si="13"/>
        <v>742543</v>
      </c>
      <c r="P34" s="221">
        <f t="shared" si="14"/>
        <v>0</v>
      </c>
      <c r="Q34" s="261"/>
      <c r="R34" s="250"/>
    </row>
    <row r="35" spans="1:18" s="249" customFormat="1" ht="24.75" thickBot="1" x14ac:dyDescent="0.25">
      <c r="A35" s="247" t="s">
        <v>216</v>
      </c>
      <c r="B35" s="248">
        <f>B21+B32</f>
        <v>742543</v>
      </c>
      <c r="C35" s="248">
        <f t="shared" ref="C35:N35" si="19">C21+C32</f>
        <v>61862.75</v>
      </c>
      <c r="D35" s="248">
        <f t="shared" si="19"/>
        <v>62052.75</v>
      </c>
      <c r="E35" s="248">
        <f t="shared" si="19"/>
        <v>61862.75</v>
      </c>
      <c r="F35" s="248">
        <f t="shared" si="19"/>
        <v>61862.75</v>
      </c>
      <c r="G35" s="248">
        <f t="shared" si="19"/>
        <v>61862.75</v>
      </c>
      <c r="H35" s="248">
        <f t="shared" si="19"/>
        <v>61862.75</v>
      </c>
      <c r="I35" s="248">
        <f t="shared" si="19"/>
        <v>61862.75</v>
      </c>
      <c r="J35" s="248">
        <f t="shared" si="19"/>
        <v>61862.75</v>
      </c>
      <c r="K35" s="248">
        <f t="shared" si="19"/>
        <v>61862.75</v>
      </c>
      <c r="L35" s="248">
        <f t="shared" si="19"/>
        <v>61862.75</v>
      </c>
      <c r="M35" s="248">
        <f t="shared" si="19"/>
        <v>61862.75</v>
      </c>
      <c r="N35" s="248">
        <f t="shared" si="19"/>
        <v>61862.75</v>
      </c>
      <c r="O35" s="221">
        <f t="shared" si="13"/>
        <v>742543</v>
      </c>
      <c r="P35" s="221">
        <f t="shared" si="14"/>
        <v>0</v>
      </c>
      <c r="Q35" s="261"/>
      <c r="R35" s="250"/>
    </row>
    <row r="36" spans="1:18" ht="14.25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62"/>
    </row>
  </sheetData>
  <mergeCells count="2">
    <mergeCell ref="C4:I4"/>
    <mergeCell ref="L5:N5"/>
  </mergeCells>
  <phoneticPr fontId="3" type="noConversion"/>
  <printOptions horizontalCentered="1"/>
  <pageMargins left="0.78740157480314965" right="0.78740157480314965" top="0.86614173228346458" bottom="0.98425196850393704" header="0.51181102362204722" footer="0.51181102362204722"/>
  <pageSetup paperSize="9" scale="74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topLeftCell="A25" zoomScaleNormal="100" zoomScaleSheetLayoutView="100" workbookViewId="0">
      <selection activeCell="E50" sqref="E50"/>
    </sheetView>
  </sheetViews>
  <sheetFormatPr defaultRowHeight="12.75" x14ac:dyDescent="0.2"/>
  <cols>
    <col min="2" max="2" width="52.28515625" customWidth="1"/>
    <col min="3" max="5" width="12.42578125" customWidth="1"/>
    <col min="6" max="8" width="0" hidden="1" customWidth="1"/>
  </cols>
  <sheetData>
    <row r="1" spans="1:8" s="132" customFormat="1" ht="15.75" x14ac:dyDescent="0.25">
      <c r="A1" s="183" t="s">
        <v>429</v>
      </c>
      <c r="F1" s="211"/>
      <c r="G1" s="211"/>
      <c r="H1" s="212"/>
    </row>
    <row r="4" spans="1:8" ht="15.75" x14ac:dyDescent="0.25">
      <c r="A4" s="771" t="s">
        <v>0</v>
      </c>
      <c r="B4" s="772"/>
      <c r="C4" s="772"/>
      <c r="D4" s="772"/>
      <c r="E4" s="772"/>
    </row>
    <row r="5" spans="1:8" ht="15.75" x14ac:dyDescent="0.25">
      <c r="A5" s="771" t="s">
        <v>430</v>
      </c>
      <c r="B5" s="772"/>
      <c r="C5" s="771"/>
      <c r="D5" s="771"/>
      <c r="E5" s="771"/>
    </row>
    <row r="6" spans="1:8" ht="15.75" x14ac:dyDescent="0.25">
      <c r="A6" s="771" t="s">
        <v>259</v>
      </c>
      <c r="B6" s="772"/>
      <c r="C6" s="771"/>
      <c r="D6" s="771"/>
      <c r="E6" s="771"/>
    </row>
    <row r="7" spans="1:8" ht="15.75" x14ac:dyDescent="0.25">
      <c r="A7" s="771" t="s">
        <v>260</v>
      </c>
      <c r="B7" s="771"/>
      <c r="C7" s="771"/>
      <c r="D7" s="771"/>
      <c r="E7" s="771"/>
    </row>
    <row r="8" spans="1:8" ht="15.75" x14ac:dyDescent="0.25">
      <c r="A8" s="295"/>
      <c r="B8" s="295"/>
      <c r="C8" s="295"/>
      <c r="D8" s="295"/>
      <c r="E8" s="295"/>
    </row>
    <row r="9" spans="1:8" ht="16.5" thickBot="1" x14ac:dyDescent="0.3">
      <c r="A9" s="296" t="s">
        <v>1</v>
      </c>
      <c r="B9" s="296"/>
      <c r="C9" s="767" t="s">
        <v>261</v>
      </c>
      <c r="D9" s="767"/>
      <c r="E9" s="767"/>
    </row>
    <row r="10" spans="1:8" ht="15" customHeight="1" x14ac:dyDescent="0.2">
      <c r="A10" s="777" t="s">
        <v>96</v>
      </c>
      <c r="B10" s="769" t="s">
        <v>2</v>
      </c>
      <c r="C10" s="773" t="s">
        <v>431</v>
      </c>
      <c r="D10" s="773" t="s">
        <v>432</v>
      </c>
      <c r="E10" s="775" t="s">
        <v>433</v>
      </c>
    </row>
    <row r="11" spans="1:8" ht="42.75" customHeight="1" x14ac:dyDescent="0.2">
      <c r="A11" s="778"/>
      <c r="B11" s="770"/>
      <c r="C11" s="774"/>
      <c r="D11" s="774"/>
      <c r="E11" s="776"/>
      <c r="F11" t="s">
        <v>254</v>
      </c>
      <c r="G11" t="s">
        <v>255</v>
      </c>
      <c r="H11" t="s">
        <v>297</v>
      </c>
    </row>
    <row r="12" spans="1:8" x14ac:dyDescent="0.2">
      <c r="A12" s="317" t="s">
        <v>262</v>
      </c>
      <c r="B12" s="298" t="s">
        <v>111</v>
      </c>
      <c r="C12" s="299">
        <v>283974</v>
      </c>
      <c r="D12" s="299">
        <v>348740</v>
      </c>
      <c r="E12" s="318">
        <v>348229</v>
      </c>
      <c r="F12">
        <v>7053</v>
      </c>
      <c r="G12">
        <v>52364</v>
      </c>
      <c r="H12">
        <v>187859</v>
      </c>
    </row>
    <row r="13" spans="1:8" x14ac:dyDescent="0.2">
      <c r="A13" s="317" t="s">
        <v>263</v>
      </c>
      <c r="B13" s="298" t="s">
        <v>128</v>
      </c>
      <c r="C13" s="299"/>
      <c r="D13" s="299"/>
      <c r="E13" s="318"/>
    </row>
    <row r="14" spans="1:8" x14ac:dyDescent="0.2">
      <c r="A14" s="317" t="s">
        <v>264</v>
      </c>
      <c r="B14" s="497" t="s">
        <v>134</v>
      </c>
      <c r="C14" s="300"/>
      <c r="D14" s="300"/>
      <c r="E14" s="320"/>
    </row>
    <row r="15" spans="1:8" x14ac:dyDescent="0.2">
      <c r="A15" s="321"/>
      <c r="B15" s="301" t="s">
        <v>265</v>
      </c>
      <c r="C15" s="302"/>
      <c r="D15" s="302"/>
      <c r="E15" s="322"/>
    </row>
    <row r="16" spans="1:8" x14ac:dyDescent="0.2">
      <c r="A16" s="321"/>
      <c r="B16" s="301" t="s">
        <v>266</v>
      </c>
      <c r="C16" s="302"/>
      <c r="D16" s="302"/>
      <c r="E16" s="322"/>
    </row>
    <row r="17" spans="1:8" x14ac:dyDescent="0.2">
      <c r="A17" s="321"/>
      <c r="B17" s="301" t="s">
        <v>267</v>
      </c>
      <c r="C17" s="302"/>
      <c r="D17" s="302"/>
      <c r="E17" s="322"/>
    </row>
    <row r="18" spans="1:8" x14ac:dyDescent="0.2">
      <c r="A18" s="321"/>
      <c r="B18" s="301" t="s">
        <v>268</v>
      </c>
      <c r="C18" s="302"/>
      <c r="D18" s="302"/>
      <c r="E18" s="322"/>
    </row>
    <row r="19" spans="1:8" x14ac:dyDescent="0.2">
      <c r="A19" s="321"/>
      <c r="B19" s="301" t="s">
        <v>269</v>
      </c>
      <c r="C19" s="302"/>
      <c r="D19" s="302"/>
      <c r="E19" s="322"/>
    </row>
    <row r="20" spans="1:8" x14ac:dyDescent="0.2">
      <c r="A20" s="321"/>
      <c r="B20" s="301" t="s">
        <v>270</v>
      </c>
      <c r="C20" s="302"/>
      <c r="D20" s="302"/>
      <c r="E20" s="322"/>
    </row>
    <row r="21" spans="1:8" x14ac:dyDescent="0.2">
      <c r="A21" s="323"/>
      <c r="B21" s="303" t="s">
        <v>271</v>
      </c>
      <c r="C21" s="304"/>
      <c r="D21" s="304"/>
      <c r="E21" s="324"/>
    </row>
    <row r="22" spans="1:8" x14ac:dyDescent="0.2">
      <c r="A22" s="317" t="s">
        <v>272</v>
      </c>
      <c r="B22" s="298" t="s">
        <v>136</v>
      </c>
      <c r="C22" s="299">
        <v>70601</v>
      </c>
      <c r="D22" s="299">
        <v>62056</v>
      </c>
      <c r="E22" s="318">
        <v>88911</v>
      </c>
      <c r="F22" s="310">
        <v>31</v>
      </c>
      <c r="G22" s="310">
        <v>55828</v>
      </c>
      <c r="H22" s="310">
        <v>16</v>
      </c>
    </row>
    <row r="23" spans="1:8" x14ac:dyDescent="0.2">
      <c r="A23" s="317" t="s">
        <v>273</v>
      </c>
      <c r="B23" s="298" t="s">
        <v>138</v>
      </c>
      <c r="C23" s="299"/>
      <c r="D23" s="299"/>
      <c r="E23" s="325"/>
    </row>
    <row r="24" spans="1:8" x14ac:dyDescent="0.2">
      <c r="A24" s="326" t="s">
        <v>274</v>
      </c>
      <c r="B24" s="305" t="s">
        <v>275</v>
      </c>
      <c r="C24" s="306"/>
      <c r="D24" s="306"/>
      <c r="E24" s="327"/>
    </row>
    <row r="25" spans="1:8" x14ac:dyDescent="0.2">
      <c r="A25" s="321"/>
      <c r="B25" s="301" t="s">
        <v>276</v>
      </c>
      <c r="C25" s="302"/>
      <c r="D25" s="302"/>
      <c r="E25" s="322"/>
      <c r="F25">
        <v>155</v>
      </c>
    </row>
    <row r="26" spans="1:8" x14ac:dyDescent="0.2">
      <c r="A26" s="323"/>
      <c r="B26" s="303" t="s">
        <v>277</v>
      </c>
      <c r="C26" s="304"/>
      <c r="D26" s="304"/>
      <c r="E26" s="324"/>
    </row>
    <row r="27" spans="1:8" x14ac:dyDescent="0.2">
      <c r="A27" s="326" t="s">
        <v>278</v>
      </c>
      <c r="B27" s="305" t="s">
        <v>279</v>
      </c>
      <c r="C27" s="306"/>
      <c r="D27" s="306"/>
      <c r="E27" s="327"/>
    </row>
    <row r="28" spans="1:8" x14ac:dyDescent="0.2">
      <c r="A28" s="321"/>
      <c r="B28" s="301" t="s">
        <v>276</v>
      </c>
      <c r="C28" s="302"/>
      <c r="D28" s="302"/>
      <c r="E28" s="322"/>
    </row>
    <row r="29" spans="1:8" x14ac:dyDescent="0.2">
      <c r="A29" s="323"/>
      <c r="B29" s="303" t="s">
        <v>277</v>
      </c>
      <c r="C29" s="304"/>
      <c r="D29" s="304"/>
      <c r="E29" s="324"/>
    </row>
    <row r="30" spans="1:8" x14ac:dyDescent="0.2">
      <c r="A30" s="328" t="s">
        <v>280</v>
      </c>
      <c r="B30" s="307" t="s">
        <v>281</v>
      </c>
      <c r="C30" s="308">
        <v>239276</v>
      </c>
      <c r="D30" s="299">
        <v>299984</v>
      </c>
      <c r="E30" s="325">
        <v>305403</v>
      </c>
      <c r="F30" s="342">
        <v>48223</v>
      </c>
      <c r="G30" s="342">
        <v>116754</v>
      </c>
      <c r="H30" s="342">
        <v>8885</v>
      </c>
    </row>
    <row r="31" spans="1:8" ht="13.5" thickBot="1" x14ac:dyDescent="0.25">
      <c r="A31" s="329"/>
      <c r="B31" s="330" t="s">
        <v>282</v>
      </c>
      <c r="C31" s="331">
        <f>SUM(C12:C14,C22:C24,C27,C30)</f>
        <v>593851</v>
      </c>
      <c r="D31" s="331">
        <f t="shared" ref="D31:E31" si="0">SUM(D12:D14,D22:D24,D27,D30)</f>
        <v>710780</v>
      </c>
      <c r="E31" s="332">
        <f t="shared" si="0"/>
        <v>742543</v>
      </c>
    </row>
    <row r="32" spans="1:8" x14ac:dyDescent="0.2">
      <c r="A32" s="297"/>
      <c r="B32" s="309"/>
      <c r="C32" s="310"/>
      <c r="D32" s="310"/>
      <c r="E32" s="309"/>
      <c r="F32">
        <f>SUM(F12:F31)</f>
        <v>55462</v>
      </c>
      <c r="G32">
        <f t="shared" ref="G32:H32" si="1">SUM(G12:G31)</f>
        <v>224946</v>
      </c>
      <c r="H32">
        <f t="shared" si="1"/>
        <v>196760</v>
      </c>
    </row>
    <row r="33" spans="1:8" ht="15.75" x14ac:dyDescent="0.25">
      <c r="A33" s="311"/>
      <c r="B33" s="311"/>
      <c r="C33" s="311"/>
      <c r="D33" s="311"/>
      <c r="E33" s="311"/>
    </row>
    <row r="34" spans="1:8" x14ac:dyDescent="0.2">
      <c r="A34" s="297"/>
      <c r="B34" s="297"/>
      <c r="C34" s="297"/>
      <c r="D34" s="297"/>
      <c r="E34" s="297"/>
    </row>
    <row r="35" spans="1:8" ht="16.5" thickBot="1" x14ac:dyDescent="0.3">
      <c r="A35" s="296" t="s">
        <v>6</v>
      </c>
      <c r="B35" s="296"/>
      <c r="C35" s="768" t="s">
        <v>283</v>
      </c>
      <c r="D35" s="768"/>
      <c r="E35" s="768"/>
    </row>
    <row r="36" spans="1:8" ht="15" customHeight="1" x14ac:dyDescent="0.2">
      <c r="A36" s="777" t="s">
        <v>96</v>
      </c>
      <c r="B36" s="769" t="s">
        <v>2</v>
      </c>
      <c r="C36" s="773" t="s">
        <v>431</v>
      </c>
      <c r="D36" s="773" t="s">
        <v>432</v>
      </c>
      <c r="E36" s="775" t="s">
        <v>433</v>
      </c>
    </row>
    <row r="37" spans="1:8" ht="42.75" customHeight="1" x14ac:dyDescent="0.2">
      <c r="A37" s="778"/>
      <c r="B37" s="770"/>
      <c r="C37" s="774"/>
      <c r="D37" s="774"/>
      <c r="E37" s="776"/>
    </row>
    <row r="38" spans="1:8" x14ac:dyDescent="0.2">
      <c r="A38" s="319" t="s">
        <v>262</v>
      </c>
      <c r="B38" s="312" t="s">
        <v>82</v>
      </c>
      <c r="C38" s="313">
        <v>146003</v>
      </c>
      <c r="D38" s="313">
        <v>188015</v>
      </c>
      <c r="E38" s="333">
        <v>196293</v>
      </c>
      <c r="F38" s="310">
        <v>37765</v>
      </c>
      <c r="G38" s="310">
        <v>99206</v>
      </c>
      <c r="H38" s="310">
        <v>9982</v>
      </c>
    </row>
    <row r="39" spans="1:8" x14ac:dyDescent="0.2">
      <c r="A39" s="317" t="s">
        <v>284</v>
      </c>
      <c r="B39" s="298" t="s">
        <v>285</v>
      </c>
      <c r="C39" s="299">
        <v>24741</v>
      </c>
      <c r="D39" s="313">
        <v>26319</v>
      </c>
      <c r="E39" s="318">
        <v>27666</v>
      </c>
      <c r="F39" s="310">
        <v>8713</v>
      </c>
      <c r="G39" s="310">
        <v>23224</v>
      </c>
      <c r="H39" s="310">
        <v>2169</v>
      </c>
    </row>
    <row r="40" spans="1:8" x14ac:dyDescent="0.2">
      <c r="A40" s="317" t="s">
        <v>264</v>
      </c>
      <c r="B40" s="298" t="s">
        <v>83</v>
      </c>
      <c r="C40" s="299">
        <v>168519</v>
      </c>
      <c r="D40" s="313">
        <v>220426</v>
      </c>
      <c r="E40" s="318">
        <v>214798</v>
      </c>
      <c r="F40" s="310">
        <v>4677</v>
      </c>
      <c r="G40" s="310">
        <v>80145</v>
      </c>
      <c r="H40" s="310">
        <v>40379</v>
      </c>
    </row>
    <row r="41" spans="1:8" x14ac:dyDescent="0.2">
      <c r="A41" s="317" t="s">
        <v>272</v>
      </c>
      <c r="B41" s="298" t="s">
        <v>286</v>
      </c>
      <c r="C41" s="299"/>
      <c r="D41" s="299"/>
      <c r="E41" s="318"/>
    </row>
    <row r="42" spans="1:8" x14ac:dyDescent="0.2">
      <c r="A42" s="319" t="s">
        <v>287</v>
      </c>
      <c r="B42" s="312" t="s">
        <v>288</v>
      </c>
      <c r="C42" s="314">
        <f>SUM(C43:C45)</f>
        <v>9815</v>
      </c>
      <c r="D42" s="345">
        <f t="shared" ref="D42:E42" si="2">SUM(D43:D45)</f>
        <v>5108</v>
      </c>
      <c r="E42" s="334">
        <f t="shared" si="2"/>
        <v>8793</v>
      </c>
    </row>
    <row r="43" spans="1:8" x14ac:dyDescent="0.2">
      <c r="A43" s="335"/>
      <c r="B43" s="357" t="s">
        <v>289</v>
      </c>
      <c r="C43" s="302">
        <v>9815</v>
      </c>
      <c r="D43" s="346">
        <v>5108</v>
      </c>
      <c r="E43" s="322">
        <v>5193</v>
      </c>
      <c r="G43" s="310">
        <v>2068</v>
      </c>
    </row>
    <row r="44" spans="1:8" x14ac:dyDescent="0.2">
      <c r="A44" s="358"/>
      <c r="B44" s="359" t="s">
        <v>305</v>
      </c>
      <c r="C44" s="302"/>
      <c r="D44" s="346"/>
      <c r="E44" s="322">
        <v>3600</v>
      </c>
      <c r="G44" s="310"/>
    </row>
    <row r="45" spans="1:8" x14ac:dyDescent="0.2">
      <c r="A45" s="336"/>
      <c r="B45" s="303" t="s">
        <v>290</v>
      </c>
      <c r="C45" s="304"/>
      <c r="D45" s="347"/>
      <c r="E45" s="324"/>
    </row>
    <row r="46" spans="1:8" x14ac:dyDescent="0.2">
      <c r="A46" s="317" t="s">
        <v>291</v>
      </c>
      <c r="B46" s="298" t="s">
        <v>155</v>
      </c>
      <c r="C46" s="299">
        <v>2520</v>
      </c>
      <c r="D46" s="313">
        <v>2877</v>
      </c>
      <c r="E46" s="318">
        <v>190</v>
      </c>
      <c r="F46" s="310">
        <v>364</v>
      </c>
      <c r="G46" s="310">
        <v>611</v>
      </c>
      <c r="H46" s="310">
        <v>185</v>
      </c>
    </row>
    <row r="47" spans="1:8" x14ac:dyDescent="0.2">
      <c r="A47" s="317" t="s">
        <v>292</v>
      </c>
      <c r="B47" s="298" t="s">
        <v>157</v>
      </c>
      <c r="C47" s="299"/>
      <c r="D47" s="299"/>
      <c r="E47" s="318"/>
    </row>
    <row r="48" spans="1:8" x14ac:dyDescent="0.2">
      <c r="A48" s="317" t="s">
        <v>293</v>
      </c>
      <c r="B48" s="298" t="s">
        <v>294</v>
      </c>
      <c r="C48" s="299"/>
      <c r="D48" s="299"/>
      <c r="E48" s="318"/>
    </row>
    <row r="49" spans="1:8" x14ac:dyDescent="0.2">
      <c r="A49" s="337" t="s">
        <v>295</v>
      </c>
      <c r="B49" s="315" t="s">
        <v>161</v>
      </c>
      <c r="C49" s="316">
        <v>198448</v>
      </c>
      <c r="D49" s="343">
        <v>256179</v>
      </c>
      <c r="E49" s="338">
        <v>294803</v>
      </c>
      <c r="H49">
        <v>137648</v>
      </c>
    </row>
    <row r="50" spans="1:8" ht="13.5" thickBot="1" x14ac:dyDescent="0.25">
      <c r="A50" s="339"/>
      <c r="B50" s="340" t="s">
        <v>296</v>
      </c>
      <c r="C50" s="341">
        <f>SUM(C38:C42,C46:C49)</f>
        <v>550046</v>
      </c>
      <c r="D50" s="341">
        <f t="shared" ref="D50" si="3">SUM(D38:D42,D46:D49)</f>
        <v>698924</v>
      </c>
      <c r="E50" s="341">
        <f>SUM(E38:E42,E46:E49)</f>
        <v>742543</v>
      </c>
    </row>
    <row r="51" spans="1:8" x14ac:dyDescent="0.2">
      <c r="C51" s="22"/>
      <c r="D51" s="22"/>
      <c r="E51" s="22"/>
      <c r="F51" s="22">
        <f>SUM(F38:F50)</f>
        <v>51519</v>
      </c>
      <c r="G51" s="22">
        <f t="shared" ref="G51:H51" si="4">SUM(G38:G50)</f>
        <v>205254</v>
      </c>
      <c r="H51" s="22">
        <f t="shared" si="4"/>
        <v>190363</v>
      </c>
    </row>
  </sheetData>
  <mergeCells count="16">
    <mergeCell ref="A36:A37"/>
    <mergeCell ref="B36:B37"/>
    <mergeCell ref="C36:C37"/>
    <mergeCell ref="D36:D37"/>
    <mergeCell ref="E36:E37"/>
    <mergeCell ref="C9:E9"/>
    <mergeCell ref="C35:E35"/>
    <mergeCell ref="B10:B11"/>
    <mergeCell ref="A4:E4"/>
    <mergeCell ref="A5:E5"/>
    <mergeCell ref="A6:E6"/>
    <mergeCell ref="A7:E7"/>
    <mergeCell ref="C10:C11"/>
    <mergeCell ref="D10:D11"/>
    <mergeCell ref="E10:E11"/>
    <mergeCell ref="A10:A11"/>
  </mergeCells>
  <pageMargins left="0.7" right="0.7" top="0.75" bottom="0.75" header="0.3" footer="0.3"/>
  <pageSetup paperSize="9" scale="90" orientation="portrait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view="pageBreakPreview" zoomScaleNormal="100" zoomScaleSheetLayoutView="100" workbookViewId="0">
      <selection activeCell="I28" sqref="I28"/>
    </sheetView>
  </sheetViews>
  <sheetFormatPr defaultRowHeight="12.75" x14ac:dyDescent="0.2"/>
  <cols>
    <col min="2" max="2" width="7" customWidth="1"/>
    <col min="4" max="4" width="7.28515625" customWidth="1"/>
    <col min="5" max="5" width="21.28515625" customWidth="1"/>
    <col min="6" max="8" width="17.85546875" customWidth="1"/>
    <col min="9" max="9" width="8.7109375" style="460"/>
    <col min="13" max="13" width="29.7109375" customWidth="1"/>
    <col min="14" max="14" width="15" customWidth="1"/>
    <col min="15" max="15" width="8.85546875" bestFit="1" customWidth="1"/>
    <col min="22" max="22" width="12" customWidth="1"/>
    <col min="24" max="24" width="8.85546875" bestFit="1" customWidth="1"/>
  </cols>
  <sheetData>
    <row r="1" spans="1:24" ht="30" x14ac:dyDescent="0.25">
      <c r="A1" s="787" t="s">
        <v>314</v>
      </c>
      <c r="B1" s="788"/>
      <c r="C1" s="788"/>
      <c r="D1" s="788"/>
      <c r="E1" s="788"/>
      <c r="F1" s="446" t="s">
        <v>350</v>
      </c>
      <c r="G1" s="501" t="s">
        <v>330</v>
      </c>
      <c r="H1" s="445" t="s">
        <v>351</v>
      </c>
      <c r="K1" s="417" t="s">
        <v>360</v>
      </c>
      <c r="L1" s="418"/>
      <c r="M1" s="397"/>
      <c r="N1" s="419"/>
      <c r="S1" s="417"/>
      <c r="T1" s="418"/>
      <c r="U1" s="397"/>
      <c r="V1" s="419"/>
    </row>
    <row r="2" spans="1:24" ht="15" x14ac:dyDescent="0.25">
      <c r="A2" s="785" t="s">
        <v>309</v>
      </c>
      <c r="B2" s="786"/>
      <c r="C2" s="786"/>
      <c r="D2" s="786"/>
      <c r="E2" s="786"/>
      <c r="F2" s="422">
        <v>264705</v>
      </c>
      <c r="G2" s="495">
        <v>264705</v>
      </c>
      <c r="H2" s="436">
        <v>264705</v>
      </c>
      <c r="K2" s="710" t="s">
        <v>258</v>
      </c>
      <c r="L2" s="710"/>
      <c r="M2" s="710"/>
      <c r="N2" s="397">
        <v>8586684</v>
      </c>
      <c r="S2" s="710"/>
      <c r="T2" s="710"/>
      <c r="U2" s="710"/>
      <c r="V2" s="397"/>
      <c r="W2" s="22"/>
    </row>
    <row r="3" spans="1:24" ht="15" x14ac:dyDescent="0.25">
      <c r="A3" s="785" t="s">
        <v>256</v>
      </c>
      <c r="B3" s="786"/>
      <c r="C3" s="786"/>
      <c r="D3" s="786"/>
      <c r="E3" s="786"/>
      <c r="F3" s="422">
        <v>36925</v>
      </c>
      <c r="G3" s="495">
        <v>46323</v>
      </c>
      <c r="H3" s="436">
        <v>36725</v>
      </c>
      <c r="K3" s="710" t="s">
        <v>256</v>
      </c>
      <c r="L3" s="710"/>
      <c r="M3" s="710"/>
      <c r="N3" s="397">
        <v>1530439</v>
      </c>
      <c r="S3" s="710"/>
      <c r="T3" s="710"/>
      <c r="U3" s="710"/>
      <c r="V3" s="397"/>
      <c r="W3" s="22"/>
    </row>
    <row r="4" spans="1:24" ht="15" x14ac:dyDescent="0.25">
      <c r="A4" s="785" t="s">
        <v>310</v>
      </c>
      <c r="B4" s="786"/>
      <c r="C4" s="786"/>
      <c r="D4" s="786"/>
      <c r="E4" s="786"/>
      <c r="F4" s="422">
        <v>210000</v>
      </c>
      <c r="G4" s="495">
        <v>210000</v>
      </c>
      <c r="H4" s="436">
        <v>210000</v>
      </c>
      <c r="K4" s="710" t="s">
        <v>257</v>
      </c>
      <c r="L4" s="710"/>
      <c r="M4" s="710"/>
      <c r="N4" s="397">
        <v>-2407815</v>
      </c>
      <c r="S4" s="710"/>
      <c r="T4" s="710"/>
      <c r="U4" s="710"/>
      <c r="V4" s="397"/>
      <c r="W4" s="22"/>
    </row>
    <row r="5" spans="1:24" ht="15" x14ac:dyDescent="0.25">
      <c r="A5" s="785" t="s">
        <v>335</v>
      </c>
      <c r="B5" s="786"/>
      <c r="C5" s="786"/>
      <c r="D5" s="786"/>
      <c r="E5" s="786"/>
      <c r="F5" s="422">
        <v>0</v>
      </c>
      <c r="G5" s="495">
        <v>0</v>
      </c>
      <c r="H5" s="436">
        <v>0</v>
      </c>
      <c r="K5" s="710" t="s">
        <v>107</v>
      </c>
      <c r="L5" s="710"/>
      <c r="M5" s="710"/>
      <c r="N5" s="397">
        <v>150000</v>
      </c>
      <c r="S5" s="710"/>
      <c r="T5" s="710"/>
      <c r="U5" s="710"/>
      <c r="V5" s="397"/>
      <c r="W5" s="22"/>
    </row>
    <row r="6" spans="1:24" ht="15" x14ac:dyDescent="0.25">
      <c r="A6" s="785" t="s">
        <v>311</v>
      </c>
      <c r="B6" s="786"/>
      <c r="C6" s="786"/>
      <c r="D6" s="786"/>
      <c r="E6" s="786"/>
      <c r="F6" s="422">
        <v>475000</v>
      </c>
      <c r="G6" s="495">
        <v>475000</v>
      </c>
      <c r="H6" s="436">
        <v>475000</v>
      </c>
      <c r="K6" s="710" t="s">
        <v>231</v>
      </c>
      <c r="L6" s="710"/>
      <c r="M6" s="710"/>
      <c r="N6" s="397">
        <v>60000</v>
      </c>
      <c r="S6" s="710"/>
      <c r="T6" s="710"/>
      <c r="U6" s="710"/>
      <c r="V6" s="397"/>
      <c r="W6" s="22"/>
    </row>
    <row r="7" spans="1:24" ht="15" x14ac:dyDescent="0.25">
      <c r="A7" s="785" t="s">
        <v>110</v>
      </c>
      <c r="B7" s="786"/>
      <c r="C7" s="786"/>
      <c r="D7" s="786"/>
      <c r="E7" s="786"/>
      <c r="F7" s="393"/>
      <c r="G7" s="496"/>
      <c r="H7" s="437"/>
      <c r="K7" s="710" t="s">
        <v>359</v>
      </c>
      <c r="L7" s="710"/>
      <c r="M7" s="710"/>
      <c r="N7" s="397">
        <v>100000</v>
      </c>
      <c r="S7" s="710"/>
      <c r="T7" s="710"/>
      <c r="U7" s="710"/>
      <c r="V7" s="397"/>
      <c r="W7" s="22"/>
    </row>
    <row r="8" spans="1:24" ht="15" x14ac:dyDescent="0.25">
      <c r="A8" s="785" t="s">
        <v>312</v>
      </c>
      <c r="B8" s="786"/>
      <c r="C8" s="786"/>
      <c r="D8" s="786"/>
      <c r="E8" s="786"/>
      <c r="F8" s="393"/>
      <c r="G8" s="496"/>
      <c r="H8" s="437"/>
      <c r="K8" s="710" t="s">
        <v>358</v>
      </c>
      <c r="L8" s="710"/>
      <c r="M8" s="710"/>
      <c r="N8" s="397">
        <v>402000</v>
      </c>
      <c r="S8" s="710"/>
      <c r="T8" s="710"/>
      <c r="U8" s="710"/>
      <c r="V8" s="397"/>
      <c r="W8" s="22"/>
    </row>
    <row r="9" spans="1:24" ht="15.75" thickBot="1" x14ac:dyDescent="0.3">
      <c r="A9" s="790" t="s">
        <v>66</v>
      </c>
      <c r="B9" s="791"/>
      <c r="C9" s="791"/>
      <c r="D9" s="791"/>
      <c r="E9" s="791"/>
      <c r="F9" s="450">
        <f>SUM(F2:F8)</f>
        <v>986630</v>
      </c>
      <c r="G9" s="452">
        <f>SUM(G2:G8)</f>
        <v>996028</v>
      </c>
      <c r="H9" s="451">
        <f>SUM(H2:H8)</f>
        <v>986430</v>
      </c>
      <c r="K9" s="710" t="s">
        <v>246</v>
      </c>
      <c r="L9" s="710"/>
      <c r="M9" s="710"/>
      <c r="N9" s="397">
        <v>585000</v>
      </c>
      <c r="S9" s="710"/>
      <c r="T9" s="710"/>
      <c r="U9" s="710"/>
      <c r="V9" s="397"/>
      <c r="W9" s="22"/>
    </row>
    <row r="10" spans="1:24" ht="15" x14ac:dyDescent="0.25">
      <c r="A10" s="792" t="s">
        <v>331</v>
      </c>
      <c r="B10" s="793"/>
      <c r="C10" s="798" t="s">
        <v>371</v>
      </c>
      <c r="D10" s="798"/>
      <c r="E10" s="798"/>
      <c r="F10" s="453"/>
      <c r="G10" s="455"/>
      <c r="H10" s="454">
        <f>G29</f>
        <v>2887931.08</v>
      </c>
      <c r="I10" s="483"/>
      <c r="K10" s="710" t="s">
        <v>108</v>
      </c>
      <c r="L10" s="710"/>
      <c r="M10" s="710"/>
      <c r="N10" s="397">
        <v>50000</v>
      </c>
      <c r="S10" s="710"/>
      <c r="T10" s="710"/>
      <c r="U10" s="710"/>
      <c r="V10" s="397"/>
      <c r="W10" s="22"/>
    </row>
    <row r="11" spans="1:24" ht="15.75" thickBot="1" x14ac:dyDescent="0.3">
      <c r="A11" s="794"/>
      <c r="B11" s="795"/>
      <c r="C11" s="799" t="s">
        <v>372</v>
      </c>
      <c r="D11" s="799"/>
      <c r="E11" s="799"/>
      <c r="F11" s="456">
        <f>F28</f>
        <v>7463811</v>
      </c>
      <c r="G11" s="458">
        <f>F30</f>
        <v>2612333.8499999996</v>
      </c>
      <c r="H11" s="457">
        <f>F29</f>
        <v>0</v>
      </c>
      <c r="I11" s="483"/>
      <c r="K11" s="710" t="s">
        <v>326</v>
      </c>
      <c r="L11" s="710"/>
      <c r="M11" s="710"/>
      <c r="N11" s="397">
        <v>750000</v>
      </c>
      <c r="S11" s="710"/>
      <c r="T11" s="710"/>
      <c r="U11" s="710"/>
      <c r="V11" s="397"/>
      <c r="W11" s="22"/>
    </row>
    <row r="12" spans="1:24" ht="15.75" thickBot="1" x14ac:dyDescent="0.3">
      <c r="A12" s="796" t="s">
        <v>71</v>
      </c>
      <c r="B12" s="797"/>
      <c r="C12" s="797"/>
      <c r="D12" s="797"/>
      <c r="E12" s="797"/>
      <c r="F12" s="459">
        <f>SUM(F2:F11)</f>
        <v>9437071</v>
      </c>
      <c r="G12" s="426">
        <f>G9+G11</f>
        <v>3608361.8499999996</v>
      </c>
      <c r="H12" s="426">
        <f>H9+H10</f>
        <v>3874361.08</v>
      </c>
      <c r="K12" s="710" t="s">
        <v>109</v>
      </c>
      <c r="L12" s="710"/>
      <c r="M12" s="710"/>
      <c r="N12" s="397">
        <v>150000</v>
      </c>
      <c r="S12" s="710"/>
      <c r="T12" s="710"/>
      <c r="U12" s="710"/>
      <c r="V12" s="397"/>
      <c r="W12" s="22"/>
    </row>
    <row r="13" spans="1:24" ht="15" x14ac:dyDescent="0.25">
      <c r="A13" s="383"/>
      <c r="B13" s="383"/>
      <c r="C13" s="382"/>
      <c r="D13" s="383"/>
      <c r="E13" s="383"/>
      <c r="F13" s="383"/>
      <c r="G13" s="383"/>
      <c r="H13" s="383"/>
      <c r="K13" s="707" t="s">
        <v>110</v>
      </c>
      <c r="L13" s="708"/>
      <c r="M13" s="709"/>
      <c r="N13" s="397">
        <v>740610</v>
      </c>
      <c r="S13" s="707"/>
      <c r="T13" s="708"/>
      <c r="U13" s="709"/>
      <c r="V13" s="397"/>
      <c r="W13" s="22"/>
    </row>
    <row r="14" spans="1:24" ht="15" x14ac:dyDescent="0.25">
      <c r="A14" s="383"/>
      <c r="B14" s="383"/>
      <c r="C14" s="382"/>
      <c r="D14" s="383"/>
      <c r="E14" s="383"/>
      <c r="F14" s="383"/>
      <c r="G14" s="383"/>
      <c r="H14" s="383"/>
      <c r="K14" s="707" t="s">
        <v>357</v>
      </c>
      <c r="L14" s="708"/>
      <c r="M14" s="709"/>
      <c r="N14" s="397">
        <v>200000</v>
      </c>
      <c r="O14" s="22"/>
      <c r="S14" s="707"/>
      <c r="T14" s="708"/>
      <c r="U14" s="709"/>
      <c r="V14" s="397"/>
      <c r="W14" s="22"/>
      <c r="X14" s="22"/>
    </row>
    <row r="15" spans="1:24" ht="15" x14ac:dyDescent="0.25">
      <c r="A15" s="383"/>
      <c r="B15" s="383"/>
      <c r="C15" s="382"/>
      <c r="D15" s="383"/>
      <c r="E15" s="383"/>
      <c r="F15" s="383"/>
      <c r="G15" s="383"/>
      <c r="H15" s="383"/>
      <c r="K15" s="779" t="s">
        <v>66</v>
      </c>
      <c r="L15" s="780"/>
      <c r="M15" s="781"/>
      <c r="N15" s="472">
        <f>SUM(N2:N14)</f>
        <v>10896918</v>
      </c>
      <c r="S15" s="779"/>
      <c r="T15" s="780"/>
      <c r="U15" s="781"/>
      <c r="V15" s="472"/>
      <c r="W15" s="22"/>
    </row>
    <row r="16" spans="1:24" ht="30.4" customHeight="1" x14ac:dyDescent="0.2">
      <c r="A16" s="802" t="s">
        <v>353</v>
      </c>
      <c r="B16" s="802"/>
      <c r="C16" s="802"/>
      <c r="D16" s="802"/>
      <c r="E16" s="802"/>
      <c r="F16" s="802"/>
      <c r="G16" s="802"/>
      <c r="H16" s="423"/>
      <c r="K16" s="782"/>
      <c r="L16" s="783"/>
      <c r="M16" s="784"/>
      <c r="N16" s="115"/>
      <c r="Q16" s="22"/>
      <c r="S16" s="782"/>
      <c r="T16" s="783"/>
      <c r="U16" s="784"/>
      <c r="V16" s="115"/>
    </row>
    <row r="17" spans="1:13" ht="30.4" customHeight="1" x14ac:dyDescent="0.2">
      <c r="A17" s="802" t="s">
        <v>354</v>
      </c>
      <c r="B17" s="802"/>
      <c r="C17" s="802"/>
      <c r="D17" s="802"/>
      <c r="E17" s="802"/>
      <c r="F17" s="505" t="s">
        <v>313</v>
      </c>
      <c r="G17" s="505" t="s">
        <v>352</v>
      </c>
      <c r="H17" s="460"/>
      <c r="I17"/>
      <c r="J17" s="502"/>
      <c r="K17" s="503"/>
      <c r="L17" s="504"/>
      <c r="M17" s="115"/>
    </row>
    <row r="18" spans="1:13" ht="17.25" x14ac:dyDescent="0.4">
      <c r="A18" s="800" t="s">
        <v>315</v>
      </c>
      <c r="B18" s="800"/>
      <c r="C18" s="800"/>
      <c r="D18" s="800"/>
      <c r="E18" s="800"/>
      <c r="F18" s="422" t="s">
        <v>327</v>
      </c>
      <c r="G18" s="422" t="s">
        <v>327</v>
      </c>
      <c r="H18" s="460"/>
      <c r="I18"/>
      <c r="J18" s="809"/>
      <c r="K18" s="810"/>
      <c r="L18" s="811"/>
      <c r="M18" s="186"/>
    </row>
    <row r="19" spans="1:13" ht="15" x14ac:dyDescent="0.25">
      <c r="A19" s="801" t="s">
        <v>355</v>
      </c>
      <c r="B19" s="801"/>
      <c r="C19" s="801"/>
      <c r="D19" s="801"/>
      <c r="E19" s="801"/>
      <c r="F19" s="506">
        <v>5933340</v>
      </c>
      <c r="G19" s="506">
        <v>5933340</v>
      </c>
      <c r="H19" s="460"/>
      <c r="I19"/>
      <c r="J19" s="382"/>
      <c r="K19" s="383"/>
      <c r="L19" s="383"/>
      <c r="M19" s="382"/>
    </row>
    <row r="20" spans="1:13" ht="17.25" x14ac:dyDescent="0.4">
      <c r="A20" s="800" t="s">
        <v>328</v>
      </c>
      <c r="B20" s="800"/>
      <c r="C20" s="800"/>
      <c r="D20" s="800"/>
      <c r="E20" s="800"/>
      <c r="F20" s="506">
        <v>1038335</v>
      </c>
      <c r="G20" s="506">
        <f>G19*0.155</f>
        <v>919667.7</v>
      </c>
      <c r="H20" s="460"/>
      <c r="I20"/>
    </row>
    <row r="21" spans="1:13" ht="17.25" x14ac:dyDescent="0.4">
      <c r="A21" s="800" t="s">
        <v>83</v>
      </c>
      <c r="B21" s="800"/>
      <c r="C21" s="800"/>
      <c r="D21" s="800"/>
      <c r="E21" s="800"/>
      <c r="F21" s="506"/>
      <c r="G21" s="506"/>
      <c r="H21" s="460"/>
      <c r="I21"/>
    </row>
    <row r="22" spans="1:13" ht="15" x14ac:dyDescent="0.25">
      <c r="A22" s="801" t="s">
        <v>333</v>
      </c>
      <c r="B22" s="801"/>
      <c r="C22" s="801"/>
      <c r="D22" s="801"/>
      <c r="E22" s="801"/>
      <c r="F22" s="506"/>
      <c r="G22" s="506"/>
      <c r="H22" s="460"/>
      <c r="I22"/>
    </row>
    <row r="23" spans="1:13" ht="13.5" customHeight="1" x14ac:dyDescent="0.25">
      <c r="A23" s="803" t="s">
        <v>361</v>
      </c>
      <c r="B23" s="803"/>
      <c r="C23" s="803"/>
      <c r="D23" s="803"/>
      <c r="E23" s="803"/>
      <c r="F23" s="506"/>
      <c r="G23" s="506"/>
      <c r="H23" s="460"/>
      <c r="I23"/>
    </row>
    <row r="24" spans="1:13" ht="13.5" customHeight="1" x14ac:dyDescent="0.25">
      <c r="A24" s="789" t="s">
        <v>362</v>
      </c>
      <c r="B24" s="789"/>
      <c r="C24" s="789"/>
      <c r="D24" s="789"/>
      <c r="E24" s="789"/>
      <c r="F24" s="506"/>
      <c r="G24" s="506"/>
      <c r="H24" s="460"/>
      <c r="I24"/>
    </row>
    <row r="25" spans="1:13" ht="15" x14ac:dyDescent="0.25">
      <c r="A25" s="805" t="s">
        <v>334</v>
      </c>
      <c r="B25" s="805"/>
      <c r="C25" s="805"/>
      <c r="D25" s="805"/>
      <c r="E25" s="805"/>
      <c r="F25" s="506">
        <v>375936</v>
      </c>
      <c r="G25" s="506">
        <v>250620</v>
      </c>
      <c r="H25" s="460"/>
      <c r="I25"/>
    </row>
    <row r="26" spans="1:13" ht="15" x14ac:dyDescent="0.25">
      <c r="A26" s="806" t="s">
        <v>336</v>
      </c>
      <c r="B26" s="806"/>
      <c r="C26" s="806"/>
      <c r="D26" s="806"/>
      <c r="E26" s="806"/>
      <c r="F26" s="507">
        <v>76200</v>
      </c>
      <c r="G26" s="507">
        <v>76200</v>
      </c>
      <c r="H26" s="460"/>
      <c r="I26"/>
    </row>
    <row r="27" spans="1:13" ht="15" x14ac:dyDescent="0.25">
      <c r="A27" s="806" t="s">
        <v>337</v>
      </c>
      <c r="B27" s="806"/>
      <c r="C27" s="806"/>
      <c r="D27" s="806"/>
      <c r="E27" s="806"/>
      <c r="F27" s="507">
        <v>40000</v>
      </c>
      <c r="G27" s="507">
        <v>40000</v>
      </c>
      <c r="H27" s="460"/>
      <c r="I27"/>
    </row>
    <row r="28" spans="1:13" ht="15" x14ac:dyDescent="0.25">
      <c r="A28" s="807" t="s">
        <v>66</v>
      </c>
      <c r="B28" s="807"/>
      <c r="C28" s="807"/>
      <c r="D28" s="807"/>
      <c r="E28" s="807"/>
      <c r="F28" s="508">
        <f>SUM(F19:F27)</f>
        <v>7463811</v>
      </c>
      <c r="G28" s="508">
        <f>SUM(G19:G27)</f>
        <v>7219827.7000000002</v>
      </c>
      <c r="H28" s="460"/>
      <c r="I28"/>
    </row>
    <row r="29" spans="1:13" x14ac:dyDescent="0.2">
      <c r="A29" s="804" t="s">
        <v>329</v>
      </c>
      <c r="B29" s="804"/>
      <c r="C29" s="804"/>
      <c r="D29" s="808" t="s">
        <v>356</v>
      </c>
      <c r="E29" s="808"/>
      <c r="F29" s="509"/>
      <c r="G29" s="509">
        <f>G28*0.4</f>
        <v>2887931.08</v>
      </c>
      <c r="H29" s="460"/>
      <c r="I29"/>
    </row>
    <row r="30" spans="1:13" x14ac:dyDescent="0.2">
      <c r="A30" s="804"/>
      <c r="B30" s="804"/>
      <c r="C30" s="804"/>
      <c r="D30" s="808" t="s">
        <v>332</v>
      </c>
      <c r="E30" s="808"/>
      <c r="F30" s="509">
        <f>F28*0.35</f>
        <v>2612333.8499999996</v>
      </c>
      <c r="G30" s="509"/>
      <c r="H30" s="460"/>
      <c r="I30"/>
    </row>
  </sheetData>
  <mergeCells count="60">
    <mergeCell ref="K12:M12"/>
    <mergeCell ref="K15:M15"/>
    <mergeCell ref="K16:M16"/>
    <mergeCell ref="J18:L18"/>
    <mergeCell ref="K13:M13"/>
    <mergeCell ref="K14:M14"/>
    <mergeCell ref="K7:M7"/>
    <mergeCell ref="K8:M8"/>
    <mergeCell ref="K9:M9"/>
    <mergeCell ref="K10:M10"/>
    <mergeCell ref="K11:M11"/>
    <mergeCell ref="K2:M2"/>
    <mergeCell ref="K3:M3"/>
    <mergeCell ref="K4:M4"/>
    <mergeCell ref="K5:M5"/>
    <mergeCell ref="K6:M6"/>
    <mergeCell ref="A29:C30"/>
    <mergeCell ref="A25:E25"/>
    <mergeCell ref="A27:E27"/>
    <mergeCell ref="A28:E28"/>
    <mergeCell ref="D29:E29"/>
    <mergeCell ref="D30:E30"/>
    <mergeCell ref="A26:E26"/>
    <mergeCell ref="A24:E24"/>
    <mergeCell ref="A7:E7"/>
    <mergeCell ref="A8:E8"/>
    <mergeCell ref="A9:E9"/>
    <mergeCell ref="A10:B11"/>
    <mergeCell ref="A12:E12"/>
    <mergeCell ref="C10:E10"/>
    <mergeCell ref="C11:E11"/>
    <mergeCell ref="A18:E18"/>
    <mergeCell ref="A19:E19"/>
    <mergeCell ref="A20:E20"/>
    <mergeCell ref="A17:E17"/>
    <mergeCell ref="A23:E23"/>
    <mergeCell ref="A16:G16"/>
    <mergeCell ref="A21:E21"/>
    <mergeCell ref="A22:E22"/>
    <mergeCell ref="A6:E6"/>
    <mergeCell ref="A1:E1"/>
    <mergeCell ref="A2:E2"/>
    <mergeCell ref="A3:E3"/>
    <mergeCell ref="A4:E4"/>
    <mergeCell ref="A5:E5"/>
    <mergeCell ref="S2:U2"/>
    <mergeCell ref="S3:U3"/>
    <mergeCell ref="S4:U4"/>
    <mergeCell ref="S5:U5"/>
    <mergeCell ref="S6:U6"/>
    <mergeCell ref="S7:U7"/>
    <mergeCell ref="S8:U8"/>
    <mergeCell ref="S9:U9"/>
    <mergeCell ref="S10:U10"/>
    <mergeCell ref="S11:U11"/>
    <mergeCell ref="S12:U12"/>
    <mergeCell ref="S13:U13"/>
    <mergeCell ref="S14:U14"/>
    <mergeCell ref="S15:U15"/>
    <mergeCell ref="S16:U16"/>
  </mergeCells>
  <pageMargins left="0.7" right="0.7" top="0.75" bottom="0.75" header="0.3" footer="0.3"/>
  <pageSetup paperSize="9" orientation="landscape" verticalDpi="597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view="pageBreakPreview" topLeftCell="D12" zoomScale="120" zoomScaleNormal="100" zoomScaleSheetLayoutView="120" workbookViewId="0">
      <pane ySplit="2070" activePane="bottomLeft"/>
      <selection pane="bottomLeft" activeCell="J18" sqref="J18"/>
    </sheetView>
  </sheetViews>
  <sheetFormatPr defaultColWidth="9.28515625" defaultRowHeight="12.75" x14ac:dyDescent="0.2"/>
  <cols>
    <col min="1" max="1" width="6" style="42" customWidth="1"/>
    <col min="2" max="2" width="6.5703125" style="42" customWidth="1"/>
    <col min="3" max="3" width="7.85546875" style="42" customWidth="1"/>
    <col min="4" max="4" width="25.85546875" style="34" customWidth="1"/>
    <col min="5" max="5" width="11.7109375" style="2" customWidth="1"/>
    <col min="6" max="6" width="12.28515625" style="2" customWidth="1"/>
    <col min="7" max="7" width="13.7109375" style="2" customWidth="1"/>
    <col min="8" max="8" width="11.7109375" style="2" customWidth="1"/>
    <col min="9" max="9" width="11" style="2" customWidth="1"/>
    <col min="10" max="10" width="6.28515625" style="2" customWidth="1"/>
    <col min="11" max="11" width="9.5703125" style="2" customWidth="1"/>
    <col min="12" max="12" width="8.42578125" style="2" customWidth="1"/>
    <col min="13" max="13" width="7.28515625" style="2" customWidth="1"/>
    <col min="14" max="15" width="8" style="2" customWidth="1"/>
    <col min="16" max="16" width="9" style="2" customWidth="1"/>
    <col min="17" max="17" width="13.7109375" style="265" customWidth="1"/>
    <col min="18" max="18" width="9.28515625" style="266"/>
    <col min="19" max="19" width="11.42578125" style="61" customWidth="1"/>
    <col min="20" max="21" width="9.28515625" style="61"/>
    <col min="22" max="16384" width="9.28515625" style="2"/>
  </cols>
  <sheetData>
    <row r="1" spans="1:21" ht="15.75" x14ac:dyDescent="0.25">
      <c r="A1" s="618" t="s">
        <v>402</v>
      </c>
      <c r="B1" s="618"/>
      <c r="C1" s="618"/>
      <c r="D1" s="619"/>
      <c r="E1" s="619"/>
      <c r="F1" s="619"/>
      <c r="G1" s="619"/>
      <c r="H1" s="1"/>
      <c r="I1" s="6"/>
      <c r="J1" s="6"/>
      <c r="K1" s="6"/>
      <c r="L1" s="6"/>
      <c r="M1" s="6"/>
      <c r="N1" s="7"/>
      <c r="O1" s="7"/>
      <c r="P1" s="7"/>
      <c r="Q1" s="262"/>
    </row>
    <row r="2" spans="1:21" ht="15.75" x14ac:dyDescent="0.25">
      <c r="D2" s="31"/>
      <c r="E2" s="1"/>
      <c r="F2" s="1"/>
      <c r="G2" s="1"/>
      <c r="H2" s="1"/>
      <c r="I2" s="6"/>
      <c r="J2" s="6"/>
      <c r="K2" s="6"/>
      <c r="L2" s="6"/>
      <c r="M2" s="6"/>
      <c r="N2" s="7"/>
      <c r="O2" s="7"/>
      <c r="P2" s="7"/>
      <c r="Q2" s="262"/>
    </row>
    <row r="3" spans="1:21" ht="15.75" x14ac:dyDescent="0.25">
      <c r="D3" s="32"/>
      <c r="E3" s="4"/>
      <c r="F3" s="4"/>
      <c r="G3" s="4"/>
      <c r="H3" s="4"/>
      <c r="I3" s="8"/>
      <c r="J3" s="8"/>
      <c r="K3" s="8"/>
      <c r="L3" s="8"/>
      <c r="M3" s="8"/>
      <c r="N3" s="7"/>
      <c r="O3" s="7"/>
      <c r="P3" s="7"/>
      <c r="Q3" s="262"/>
    </row>
    <row r="4" spans="1:21" ht="15.75" x14ac:dyDescent="0.25">
      <c r="A4" s="624" t="s">
        <v>0</v>
      </c>
      <c r="B4" s="624"/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50"/>
    </row>
    <row r="5" spans="1:21" ht="15.75" x14ac:dyDescent="0.25">
      <c r="A5" s="624" t="s">
        <v>401</v>
      </c>
      <c r="B5" s="624"/>
      <c r="C5" s="624"/>
      <c r="D5" s="624"/>
      <c r="E5" s="624"/>
      <c r="F5" s="624"/>
      <c r="G5" s="624"/>
      <c r="H5" s="624"/>
      <c r="I5" s="624"/>
      <c r="J5" s="624"/>
      <c r="K5" s="624"/>
      <c r="L5" s="624"/>
      <c r="M5" s="624"/>
      <c r="N5" s="624"/>
      <c r="O5" s="624"/>
      <c r="P5" s="624"/>
      <c r="Q5" s="50"/>
    </row>
    <row r="6" spans="1:21" ht="15.75" x14ac:dyDescent="0.25">
      <c r="A6" s="624" t="s">
        <v>74</v>
      </c>
      <c r="B6" s="624"/>
      <c r="C6" s="624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  <c r="O6" s="624"/>
      <c r="P6" s="624"/>
      <c r="Q6" s="50"/>
    </row>
    <row r="7" spans="1:21" ht="15.75" x14ac:dyDescent="0.25">
      <c r="D7" s="33"/>
      <c r="E7" s="9"/>
      <c r="F7" s="9"/>
      <c r="G7" s="9"/>
      <c r="H7" s="9"/>
      <c r="I7" s="9"/>
      <c r="J7" s="9"/>
      <c r="K7" s="9"/>
      <c r="L7" s="9"/>
      <c r="M7" s="9"/>
      <c r="N7" s="5"/>
      <c r="O7" s="5"/>
      <c r="P7" s="5"/>
      <c r="Q7" s="263"/>
    </row>
    <row r="8" spans="1:21" x14ac:dyDescent="0.2">
      <c r="N8" s="620"/>
      <c r="O8" s="620"/>
      <c r="P8" s="620"/>
      <c r="Q8" s="264"/>
    </row>
    <row r="9" spans="1:21" x14ac:dyDescent="0.2">
      <c r="N9" s="625" t="s">
        <v>7</v>
      </c>
      <c r="O9" s="625"/>
      <c r="P9" s="625"/>
      <c r="Q9" s="264"/>
    </row>
    <row r="10" spans="1:21" s="259" customFormat="1" ht="12.75" customHeight="1" x14ac:dyDescent="0.2">
      <c r="A10" s="621" t="s">
        <v>69</v>
      </c>
      <c r="B10" s="621" t="s">
        <v>226</v>
      </c>
      <c r="C10" s="621" t="s">
        <v>174</v>
      </c>
      <c r="D10" s="621" t="s">
        <v>2</v>
      </c>
      <c r="E10" s="608" t="s">
        <v>37</v>
      </c>
      <c r="F10" s="607" t="s">
        <v>166</v>
      </c>
      <c r="G10" s="607"/>
      <c r="H10" s="607"/>
      <c r="I10" s="607"/>
      <c r="J10" s="607"/>
      <c r="K10" s="609" t="s">
        <v>136</v>
      </c>
      <c r="L10" s="609" t="s">
        <v>168</v>
      </c>
      <c r="M10" s="610"/>
      <c r="N10" s="609" t="s">
        <v>169</v>
      </c>
      <c r="O10" s="609" t="s">
        <v>170</v>
      </c>
      <c r="P10" s="617" t="s">
        <v>228</v>
      </c>
      <c r="Q10" s="257"/>
      <c r="R10" s="267"/>
      <c r="S10" s="284"/>
      <c r="T10" s="284"/>
      <c r="U10" s="284"/>
    </row>
    <row r="11" spans="1:21" s="259" customFormat="1" ht="12.75" customHeight="1" x14ac:dyDescent="0.2">
      <c r="A11" s="622"/>
      <c r="B11" s="622"/>
      <c r="C11" s="622"/>
      <c r="D11" s="622"/>
      <c r="E11" s="608"/>
      <c r="F11" s="607" t="s">
        <v>302</v>
      </c>
      <c r="G11" s="607"/>
      <c r="H11" s="607"/>
      <c r="I11" s="607"/>
      <c r="J11" s="608" t="s">
        <v>303</v>
      </c>
      <c r="K11" s="611"/>
      <c r="L11" s="611"/>
      <c r="M11" s="612"/>
      <c r="N11" s="611"/>
      <c r="O11" s="611"/>
      <c r="P11" s="613"/>
      <c r="Q11" s="257"/>
      <c r="R11" s="267"/>
      <c r="S11" s="284"/>
      <c r="T11" s="284"/>
      <c r="U11" s="284"/>
    </row>
    <row r="12" spans="1:21" s="259" customFormat="1" ht="11.65" customHeight="1" x14ac:dyDescent="0.2">
      <c r="A12" s="622"/>
      <c r="B12" s="622"/>
      <c r="C12" s="622"/>
      <c r="D12" s="622"/>
      <c r="E12" s="608"/>
      <c r="F12" s="609" t="s">
        <v>340</v>
      </c>
      <c r="G12" s="610"/>
      <c r="H12" s="608" t="s">
        <v>167</v>
      </c>
      <c r="I12" s="608" t="s">
        <v>227</v>
      </c>
      <c r="J12" s="608"/>
      <c r="K12" s="611"/>
      <c r="L12" s="613" t="s">
        <v>302</v>
      </c>
      <c r="M12" s="613" t="s">
        <v>303</v>
      </c>
      <c r="N12" s="611"/>
      <c r="O12" s="611"/>
      <c r="P12" s="613"/>
      <c r="Q12" s="257"/>
      <c r="R12" s="267"/>
      <c r="S12" s="284"/>
      <c r="T12" s="284"/>
      <c r="U12" s="284"/>
    </row>
    <row r="13" spans="1:21" s="259" customFormat="1" ht="1.9" customHeight="1" x14ac:dyDescent="0.2">
      <c r="A13" s="622"/>
      <c r="B13" s="622"/>
      <c r="C13" s="622"/>
      <c r="D13" s="622"/>
      <c r="E13" s="608"/>
      <c r="F13" s="615"/>
      <c r="G13" s="616"/>
      <c r="H13" s="608"/>
      <c r="I13" s="608"/>
      <c r="J13" s="608"/>
      <c r="K13" s="611"/>
      <c r="L13" s="613"/>
      <c r="M13" s="613"/>
      <c r="N13" s="611"/>
      <c r="O13" s="611"/>
      <c r="P13" s="613"/>
      <c r="Q13" s="257"/>
      <c r="R13" s="267"/>
      <c r="S13" s="284"/>
      <c r="T13" s="284"/>
      <c r="U13" s="284"/>
    </row>
    <row r="14" spans="1:21" s="259" customFormat="1" ht="21.75" customHeight="1" x14ac:dyDescent="0.2">
      <c r="A14" s="622"/>
      <c r="B14" s="622"/>
      <c r="C14" s="622"/>
      <c r="D14" s="622"/>
      <c r="E14" s="608"/>
      <c r="F14" s="617" t="s">
        <v>341</v>
      </c>
      <c r="G14" s="617" t="s">
        <v>342</v>
      </c>
      <c r="H14" s="608"/>
      <c r="I14" s="608"/>
      <c r="J14" s="608"/>
      <c r="K14" s="611"/>
      <c r="L14" s="613"/>
      <c r="M14" s="613"/>
      <c r="N14" s="611"/>
      <c r="O14" s="611"/>
      <c r="P14" s="613"/>
      <c r="Q14" s="257"/>
      <c r="R14" s="267"/>
      <c r="S14" s="284"/>
      <c r="T14" s="284"/>
      <c r="U14" s="284"/>
    </row>
    <row r="15" spans="1:21" s="259" customFormat="1" ht="26.65" customHeight="1" x14ac:dyDescent="0.2">
      <c r="A15" s="623"/>
      <c r="B15" s="623"/>
      <c r="C15" s="623"/>
      <c r="D15" s="623"/>
      <c r="E15" s="608"/>
      <c r="F15" s="614"/>
      <c r="G15" s="614"/>
      <c r="H15" s="608"/>
      <c r="I15" s="608"/>
      <c r="J15" s="608"/>
      <c r="K15" s="615"/>
      <c r="L15" s="614"/>
      <c r="M15" s="614"/>
      <c r="N15" s="615"/>
      <c r="O15" s="615"/>
      <c r="P15" s="614"/>
      <c r="Q15" s="257"/>
      <c r="R15" s="267"/>
      <c r="S15" s="284"/>
      <c r="T15" s="284"/>
      <c r="U15" s="284"/>
    </row>
    <row r="16" spans="1:21" s="76" customFormat="1" ht="12" x14ac:dyDescent="0.2">
      <c r="A16" s="77" t="s">
        <v>3</v>
      </c>
      <c r="B16" s="77" t="s">
        <v>4</v>
      </c>
      <c r="C16" s="77" t="s">
        <v>5</v>
      </c>
      <c r="D16" s="77" t="s">
        <v>8</v>
      </c>
      <c r="E16" s="77" t="s">
        <v>9</v>
      </c>
      <c r="F16" s="77" t="s">
        <v>10</v>
      </c>
      <c r="G16" s="77" t="s">
        <v>11</v>
      </c>
      <c r="H16" s="77" t="s">
        <v>12</v>
      </c>
      <c r="I16" s="77" t="s">
        <v>13</v>
      </c>
      <c r="J16" s="77" t="s">
        <v>14</v>
      </c>
      <c r="K16" s="77"/>
      <c r="L16" s="77" t="s">
        <v>15</v>
      </c>
      <c r="M16" s="77" t="s">
        <v>16</v>
      </c>
      <c r="N16" s="77" t="s">
        <v>59</v>
      </c>
      <c r="O16" s="77" t="s">
        <v>70</v>
      </c>
      <c r="P16" s="77" t="s">
        <v>73</v>
      </c>
      <c r="Q16" s="258"/>
      <c r="R16" s="260"/>
      <c r="S16" s="215"/>
      <c r="T16" s="215"/>
      <c r="U16" s="215"/>
    </row>
    <row r="17" spans="1:22" s="573" customFormat="1" ht="30" customHeight="1" x14ac:dyDescent="0.2">
      <c r="A17" s="567" t="s">
        <v>3</v>
      </c>
      <c r="B17" s="567"/>
      <c r="C17" s="567"/>
      <c r="D17" s="568" t="s">
        <v>104</v>
      </c>
      <c r="E17" s="578"/>
      <c r="F17" s="578"/>
      <c r="G17" s="578"/>
      <c r="H17" s="578"/>
      <c r="I17" s="578"/>
      <c r="J17" s="578"/>
      <c r="K17" s="578"/>
      <c r="L17" s="578"/>
      <c r="M17" s="578"/>
      <c r="N17" s="578"/>
      <c r="O17" s="578"/>
      <c r="P17" s="578"/>
      <c r="Q17" s="579"/>
      <c r="R17" s="580"/>
      <c r="S17" s="580"/>
      <c r="T17" s="581"/>
      <c r="U17" s="580"/>
    </row>
    <row r="18" spans="1:22" s="289" customFormat="1" ht="30" customHeight="1" x14ac:dyDescent="0.2">
      <c r="A18" s="81"/>
      <c r="B18" s="81"/>
      <c r="C18" s="81"/>
      <c r="D18" s="574" t="s">
        <v>35</v>
      </c>
      <c r="E18" s="82">
        <f>E20+E22</f>
        <v>358829</v>
      </c>
      <c r="F18" s="82">
        <f t="shared" ref="F18:P18" si="0">F20+F22</f>
        <v>182137</v>
      </c>
      <c r="G18" s="82">
        <f t="shared" si="0"/>
        <v>125212</v>
      </c>
      <c r="H18" s="82">
        <f t="shared" si="0"/>
        <v>40880</v>
      </c>
      <c r="I18" s="82">
        <f t="shared" si="0"/>
        <v>0</v>
      </c>
      <c r="J18" s="82">
        <f t="shared" si="0"/>
        <v>0</v>
      </c>
      <c r="K18" s="82">
        <f t="shared" si="0"/>
        <v>0</v>
      </c>
      <c r="L18" s="82">
        <f t="shared" si="0"/>
        <v>0</v>
      </c>
      <c r="M18" s="82">
        <f t="shared" si="0"/>
        <v>0</v>
      </c>
      <c r="N18" s="82">
        <f t="shared" si="0"/>
        <v>0</v>
      </c>
      <c r="O18" s="82">
        <f t="shared" si="0"/>
        <v>0</v>
      </c>
      <c r="P18" s="82">
        <f t="shared" si="0"/>
        <v>10600</v>
      </c>
      <c r="Q18" s="576">
        <f>SUM(F18:P18)</f>
        <v>358829</v>
      </c>
      <c r="R18" s="577">
        <f>E18-'4. Kiadások'!E16</f>
        <v>0</v>
      </c>
      <c r="S18" s="577">
        <f>Q18-'4. Kiadások'!P16</f>
        <v>0</v>
      </c>
      <c r="T18" s="287"/>
      <c r="U18" s="288"/>
    </row>
    <row r="19" spans="1:22" s="88" customFormat="1" ht="30" customHeight="1" x14ac:dyDescent="0.2">
      <c r="A19" s="535" t="s">
        <v>68</v>
      </c>
      <c r="B19" s="293" t="s">
        <v>225</v>
      </c>
      <c r="C19" s="293" t="s">
        <v>175</v>
      </c>
      <c r="D19" s="536" t="s">
        <v>390</v>
      </c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537"/>
      <c r="Q19" s="576">
        <f t="shared" ref="Q19:Q37" si="1">SUM(F19:P19)</f>
        <v>0</v>
      </c>
      <c r="R19" s="577">
        <f>E19-'4. Kiadások'!E17</f>
        <v>0</v>
      </c>
      <c r="S19" s="577">
        <f>Q19-'4. Kiadások'!P17</f>
        <v>0</v>
      </c>
      <c r="T19" s="582"/>
      <c r="U19" s="583">
        <v>1660</v>
      </c>
    </row>
    <row r="20" spans="1:22" s="76" customFormat="1" ht="30" customHeight="1" x14ac:dyDescent="0.2">
      <c r="A20" s="78"/>
      <c r="B20" s="78"/>
      <c r="C20" s="78"/>
      <c r="D20" s="532" t="s">
        <v>35</v>
      </c>
      <c r="E20" s="533">
        <f>SUM(F20:P20)</f>
        <v>304590</v>
      </c>
      <c r="F20" s="533">
        <v>182137</v>
      </c>
      <c r="G20" s="533">
        <v>118853</v>
      </c>
      <c r="H20" s="533"/>
      <c r="I20" s="533"/>
      <c r="J20" s="533"/>
      <c r="K20" s="533"/>
      <c r="L20" s="533"/>
      <c r="M20" s="533"/>
      <c r="N20" s="533"/>
      <c r="O20" s="533"/>
      <c r="P20" s="533">
        <v>3600</v>
      </c>
      <c r="Q20" s="576">
        <f t="shared" si="1"/>
        <v>304590</v>
      </c>
      <c r="R20" s="577">
        <f>E20-'4. Kiadások'!E18</f>
        <v>0</v>
      </c>
      <c r="S20" s="577">
        <f>Q20-'4. Kiadások'!P18</f>
        <v>0</v>
      </c>
      <c r="T20" s="215"/>
      <c r="U20" s="221"/>
    </row>
    <row r="21" spans="1:22" s="88" customFormat="1" ht="30" customHeight="1" x14ac:dyDescent="0.2">
      <c r="A21" s="293" t="s">
        <v>67</v>
      </c>
      <c r="B21" s="293" t="s">
        <v>225</v>
      </c>
      <c r="C21" s="293" t="s">
        <v>176</v>
      </c>
      <c r="D21" s="539" t="s">
        <v>391</v>
      </c>
      <c r="E21" s="537"/>
      <c r="F21" s="537"/>
      <c r="G21" s="537"/>
      <c r="H21" s="537"/>
      <c r="I21" s="537"/>
      <c r="J21" s="537"/>
      <c r="K21" s="537"/>
      <c r="L21" s="537"/>
      <c r="M21" s="537"/>
      <c r="N21" s="537"/>
      <c r="O21" s="537"/>
      <c r="P21" s="537"/>
      <c r="Q21" s="576">
        <f t="shared" si="1"/>
        <v>0</v>
      </c>
      <c r="R21" s="577">
        <f>E21-'4. Kiadások'!E19</f>
        <v>0</v>
      </c>
      <c r="S21" s="577">
        <f>Q21-'4. Kiadások'!P19</f>
        <v>0</v>
      </c>
      <c r="T21" s="582"/>
      <c r="U21" s="582"/>
    </row>
    <row r="22" spans="1:22" s="76" customFormat="1" ht="30" customHeight="1" x14ac:dyDescent="0.2">
      <c r="A22" s="78"/>
      <c r="B22" s="78"/>
      <c r="C22" s="78"/>
      <c r="D22" s="532" t="s">
        <v>35</v>
      </c>
      <c r="E22" s="533">
        <f>SUM(F22:P22)</f>
        <v>54239</v>
      </c>
      <c r="F22" s="533"/>
      <c r="G22" s="534">
        <v>6359</v>
      </c>
      <c r="H22" s="534">
        <v>40880</v>
      </c>
      <c r="I22" s="534"/>
      <c r="J22" s="534"/>
      <c r="K22" s="534"/>
      <c r="L22" s="534"/>
      <c r="M22" s="534"/>
      <c r="N22" s="534"/>
      <c r="O22" s="534"/>
      <c r="P22" s="534">
        <v>7000</v>
      </c>
      <c r="Q22" s="576">
        <f t="shared" si="1"/>
        <v>54239</v>
      </c>
      <c r="R22" s="577">
        <f>E22-'4. Kiadások'!E20</f>
        <v>0</v>
      </c>
      <c r="S22" s="577">
        <f>Q22-'4. Kiadások'!P20</f>
        <v>0</v>
      </c>
      <c r="T22" s="215"/>
      <c r="U22" s="215"/>
    </row>
    <row r="23" spans="1:22" s="76" customFormat="1" ht="30" customHeight="1" x14ac:dyDescent="0.2">
      <c r="A23" s="540"/>
      <c r="B23" s="290" t="s">
        <v>225</v>
      </c>
      <c r="C23" s="540"/>
      <c r="D23" s="549" t="s">
        <v>343</v>
      </c>
      <c r="E23" s="542"/>
      <c r="F23" s="542"/>
      <c r="G23" s="542"/>
      <c r="H23" s="542"/>
      <c r="I23" s="542"/>
      <c r="J23" s="542"/>
      <c r="K23" s="542"/>
      <c r="L23" s="542"/>
      <c r="M23" s="542"/>
      <c r="N23" s="542"/>
      <c r="O23" s="542"/>
      <c r="P23" s="542"/>
      <c r="Q23" s="576">
        <f t="shared" si="1"/>
        <v>0</v>
      </c>
      <c r="R23" s="577">
        <f>E23-'4. Kiadások'!E21</f>
        <v>0</v>
      </c>
      <c r="S23" s="577">
        <f>Q23-'4. Kiadások'!P21</f>
        <v>0</v>
      </c>
      <c r="T23" s="215"/>
      <c r="U23" s="215"/>
    </row>
    <row r="24" spans="1:22" s="76" customFormat="1" ht="30" customHeight="1" x14ac:dyDescent="0.2">
      <c r="A24" s="545" t="s">
        <v>4</v>
      </c>
      <c r="B24" s="546" t="s">
        <v>225</v>
      </c>
      <c r="C24" s="545"/>
      <c r="D24" s="541" t="s">
        <v>78</v>
      </c>
      <c r="E24" s="542"/>
      <c r="F24" s="542"/>
      <c r="G24" s="542"/>
      <c r="H24" s="542"/>
      <c r="I24" s="542"/>
      <c r="J24" s="542"/>
      <c r="K24" s="542"/>
      <c r="L24" s="542"/>
      <c r="M24" s="542"/>
      <c r="N24" s="542"/>
      <c r="O24" s="542"/>
      <c r="P24" s="542"/>
      <c r="Q24" s="576">
        <f t="shared" si="1"/>
        <v>0</v>
      </c>
      <c r="R24" s="577">
        <f>E24-'4. Kiadások'!E22</f>
        <v>0</v>
      </c>
      <c r="S24" s="577">
        <f>Q24-'4. Kiadások'!P22</f>
        <v>0</v>
      </c>
      <c r="T24" s="215"/>
      <c r="U24" s="215"/>
    </row>
    <row r="25" spans="1:22" s="76" customFormat="1" ht="30" customHeight="1" x14ac:dyDescent="0.2">
      <c r="A25" s="559"/>
      <c r="B25" s="559"/>
      <c r="C25" s="559"/>
      <c r="D25" s="564" t="s">
        <v>35</v>
      </c>
      <c r="E25" s="82">
        <f>E27+E31+E29+E33+E35</f>
        <v>383714</v>
      </c>
      <c r="F25" s="82">
        <f t="shared" ref="F25:P25" si="2">F27+F31+F29+F33+F35</f>
        <v>294803</v>
      </c>
      <c r="G25" s="82">
        <f t="shared" si="2"/>
        <v>0</v>
      </c>
      <c r="H25" s="82">
        <f t="shared" si="2"/>
        <v>0</v>
      </c>
      <c r="I25" s="82">
        <f t="shared" si="2"/>
        <v>0</v>
      </c>
      <c r="J25" s="82">
        <f t="shared" si="2"/>
        <v>0</v>
      </c>
      <c r="K25" s="82">
        <f t="shared" si="2"/>
        <v>88911</v>
      </c>
      <c r="L25" s="82">
        <f t="shared" si="2"/>
        <v>0</v>
      </c>
      <c r="M25" s="82">
        <f t="shared" si="2"/>
        <v>0</v>
      </c>
      <c r="N25" s="82">
        <f t="shared" si="2"/>
        <v>0</v>
      </c>
      <c r="O25" s="82">
        <f t="shared" si="2"/>
        <v>0</v>
      </c>
      <c r="P25" s="82">
        <f t="shared" si="2"/>
        <v>0</v>
      </c>
      <c r="Q25" s="576">
        <f t="shared" si="1"/>
        <v>383714</v>
      </c>
      <c r="R25" s="577">
        <f>E25-'4. Kiadások'!E23</f>
        <v>0</v>
      </c>
      <c r="S25" s="577">
        <f>Q25-'4. Kiadások'!P23</f>
        <v>0</v>
      </c>
      <c r="T25" s="215"/>
      <c r="U25" s="215"/>
    </row>
    <row r="26" spans="1:22" s="88" customFormat="1" ht="30" customHeight="1" x14ac:dyDescent="0.2">
      <c r="A26" s="290" t="s">
        <v>344</v>
      </c>
      <c r="B26" s="290" t="s">
        <v>225</v>
      </c>
      <c r="C26" s="293" t="s">
        <v>243</v>
      </c>
      <c r="D26" s="539" t="s">
        <v>392</v>
      </c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76">
        <f t="shared" si="1"/>
        <v>0</v>
      </c>
      <c r="R26" s="577">
        <f>E26-'4. Kiadások'!E24</f>
        <v>0</v>
      </c>
      <c r="S26" s="577">
        <f>Q26-'4. Kiadások'!P24</f>
        <v>0</v>
      </c>
      <c r="T26" s="582"/>
      <c r="U26" s="583">
        <f>S26+T26+V26</f>
        <v>7747</v>
      </c>
      <c r="V26" s="88">
        <v>7747</v>
      </c>
    </row>
    <row r="27" spans="1:22" s="76" customFormat="1" ht="30" customHeight="1" x14ac:dyDescent="0.2">
      <c r="A27" s="78"/>
      <c r="B27" s="78"/>
      <c r="C27" s="78"/>
      <c r="D27" s="294" t="s">
        <v>35</v>
      </c>
      <c r="E27" s="533">
        <f>SUM(F27:P27)</f>
        <v>126644</v>
      </c>
      <c r="F27" s="533">
        <v>123340</v>
      </c>
      <c r="G27" s="533"/>
      <c r="H27" s="533"/>
      <c r="I27" s="533"/>
      <c r="J27" s="533"/>
      <c r="K27" s="533">
        <v>3304</v>
      </c>
      <c r="L27" s="533"/>
      <c r="M27" s="533"/>
      <c r="N27" s="533"/>
      <c r="O27" s="533"/>
      <c r="P27" s="533"/>
      <c r="Q27" s="576">
        <f t="shared" si="1"/>
        <v>126644</v>
      </c>
      <c r="R27" s="577">
        <f>E27-'4. Kiadások'!E25</f>
        <v>0</v>
      </c>
      <c r="S27" s="577">
        <f>Q27-'4. Kiadások'!P25</f>
        <v>0</v>
      </c>
      <c r="T27" s="215"/>
      <c r="U27" s="221"/>
    </row>
    <row r="28" spans="1:22" s="88" customFormat="1" ht="30" customHeight="1" x14ac:dyDescent="0.2">
      <c r="A28" s="290" t="s">
        <v>345</v>
      </c>
      <c r="B28" s="290" t="s">
        <v>225</v>
      </c>
      <c r="C28" s="293" t="s">
        <v>299</v>
      </c>
      <c r="D28" s="539" t="s">
        <v>393</v>
      </c>
      <c r="E28" s="537"/>
      <c r="F28" s="537"/>
      <c r="G28" s="537"/>
      <c r="H28" s="537"/>
      <c r="I28" s="537"/>
      <c r="J28" s="537"/>
      <c r="K28" s="537"/>
      <c r="L28" s="537"/>
      <c r="M28" s="537"/>
      <c r="N28" s="537"/>
      <c r="O28" s="537"/>
      <c r="P28" s="537"/>
      <c r="Q28" s="576">
        <f t="shared" si="1"/>
        <v>0</v>
      </c>
      <c r="R28" s="577">
        <f>E28-'4. Kiadások'!E26</f>
        <v>0</v>
      </c>
      <c r="S28" s="577">
        <f>Q28-'4. Kiadások'!P26</f>
        <v>0</v>
      </c>
      <c r="T28" s="582"/>
      <c r="U28" s="582">
        <f>SUM(S28:T28)</f>
        <v>0</v>
      </c>
    </row>
    <row r="29" spans="1:22" s="76" customFormat="1" ht="30" customHeight="1" x14ac:dyDescent="0.2">
      <c r="A29" s="78"/>
      <c r="B29" s="78"/>
      <c r="C29" s="348"/>
      <c r="D29" s="294" t="s">
        <v>35</v>
      </c>
      <c r="E29" s="533">
        <f>SUM(F29:P29)</f>
        <v>17120</v>
      </c>
      <c r="F29" s="533">
        <v>17015</v>
      </c>
      <c r="G29" s="533"/>
      <c r="H29" s="533"/>
      <c r="I29" s="533"/>
      <c r="J29" s="533"/>
      <c r="K29" s="533">
        <v>105</v>
      </c>
      <c r="L29" s="533"/>
      <c r="M29" s="533"/>
      <c r="N29" s="533"/>
      <c r="O29" s="533"/>
      <c r="P29" s="533"/>
      <c r="Q29" s="576">
        <f t="shared" si="1"/>
        <v>17120</v>
      </c>
      <c r="R29" s="577">
        <f>E29-'4. Kiadások'!E27</f>
        <v>0</v>
      </c>
      <c r="S29" s="577">
        <f>Q29-'4. Kiadások'!P27</f>
        <v>0</v>
      </c>
      <c r="T29" s="215"/>
      <c r="U29" s="215"/>
    </row>
    <row r="30" spans="1:22" s="88" customFormat="1" ht="30" customHeight="1" x14ac:dyDescent="0.2">
      <c r="A30" s="290" t="s">
        <v>346</v>
      </c>
      <c r="B30" s="290" t="s">
        <v>225</v>
      </c>
      <c r="C30" s="293" t="s">
        <v>177</v>
      </c>
      <c r="D30" s="539" t="s">
        <v>394</v>
      </c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76">
        <f t="shared" si="1"/>
        <v>0</v>
      </c>
      <c r="R30" s="577">
        <f>E30-'4. Kiadások'!E28</f>
        <v>0</v>
      </c>
      <c r="S30" s="577">
        <f>Q30-'4. Kiadások'!P28</f>
        <v>0</v>
      </c>
      <c r="T30" s="582"/>
      <c r="U30" s="582">
        <f t="shared" ref="U30:U32" si="3">SUM(S30:T30)</f>
        <v>0</v>
      </c>
    </row>
    <row r="31" spans="1:22" s="76" customFormat="1" ht="30" customHeight="1" x14ac:dyDescent="0.2">
      <c r="A31" s="78"/>
      <c r="B31" s="78"/>
      <c r="C31" s="348"/>
      <c r="D31" s="294" t="s">
        <v>35</v>
      </c>
      <c r="E31" s="533">
        <f>SUM(F31:P31)</f>
        <v>171683</v>
      </c>
      <c r="F31" s="533">
        <v>88976</v>
      </c>
      <c r="G31" s="533"/>
      <c r="H31" s="533"/>
      <c r="I31" s="533"/>
      <c r="J31" s="533"/>
      <c r="K31" s="533">
        <v>82707</v>
      </c>
      <c r="L31" s="533"/>
      <c r="M31" s="533"/>
      <c r="N31" s="533"/>
      <c r="O31" s="533"/>
      <c r="P31" s="533"/>
      <c r="Q31" s="576">
        <f t="shared" si="1"/>
        <v>171683</v>
      </c>
      <c r="R31" s="577">
        <f>E31-'4. Kiadások'!E29</f>
        <v>0</v>
      </c>
      <c r="S31" s="577">
        <f>Q31-'4. Kiadások'!P29</f>
        <v>0</v>
      </c>
      <c r="T31" s="215"/>
      <c r="U31" s="215"/>
    </row>
    <row r="32" spans="1:22" s="88" customFormat="1" ht="30" customHeight="1" x14ac:dyDescent="0.2">
      <c r="A32" s="290" t="s">
        <v>347</v>
      </c>
      <c r="B32" s="290" t="s">
        <v>225</v>
      </c>
      <c r="C32" s="293" t="s">
        <v>178</v>
      </c>
      <c r="D32" s="539" t="s">
        <v>395</v>
      </c>
      <c r="E32" s="537"/>
      <c r="F32" s="537"/>
      <c r="G32" s="537"/>
      <c r="H32" s="537"/>
      <c r="I32" s="537"/>
      <c r="J32" s="537"/>
      <c r="K32" s="537"/>
      <c r="L32" s="537"/>
      <c r="M32" s="537"/>
      <c r="N32" s="537"/>
      <c r="O32" s="537"/>
      <c r="P32" s="537"/>
      <c r="Q32" s="576">
        <f t="shared" si="1"/>
        <v>0</v>
      </c>
      <c r="R32" s="577">
        <f>E32-'4. Kiadások'!E30</f>
        <v>0</v>
      </c>
      <c r="S32" s="577">
        <f>Q32-'4. Kiadások'!P30</f>
        <v>0</v>
      </c>
      <c r="T32" s="582"/>
      <c r="U32" s="582">
        <f t="shared" si="3"/>
        <v>0</v>
      </c>
    </row>
    <row r="33" spans="1:22" s="76" customFormat="1" ht="30" customHeight="1" x14ac:dyDescent="0.2">
      <c r="A33" s="78"/>
      <c r="B33" s="78"/>
      <c r="C33" s="348"/>
      <c r="D33" s="294" t="s">
        <v>35</v>
      </c>
      <c r="E33" s="533">
        <f>SUM(F33:P33)</f>
        <v>52685</v>
      </c>
      <c r="F33" s="533">
        <v>49890</v>
      </c>
      <c r="G33" s="533"/>
      <c r="H33" s="533"/>
      <c r="I33" s="533"/>
      <c r="J33" s="533"/>
      <c r="K33" s="533">
        <v>2795</v>
      </c>
      <c r="L33" s="533"/>
      <c r="M33" s="533"/>
      <c r="N33" s="533"/>
      <c r="O33" s="533"/>
      <c r="P33" s="533"/>
      <c r="Q33" s="576">
        <f t="shared" si="1"/>
        <v>52685</v>
      </c>
      <c r="R33" s="577">
        <f>E33-'4. Kiadások'!E31</f>
        <v>0</v>
      </c>
      <c r="S33" s="577">
        <f>Q33-'4. Kiadások'!P31</f>
        <v>0</v>
      </c>
      <c r="T33" s="215"/>
      <c r="U33" s="215"/>
    </row>
    <row r="34" spans="1:22" s="88" customFormat="1" ht="30" customHeight="1" x14ac:dyDescent="0.2">
      <c r="A34" s="290" t="s">
        <v>348</v>
      </c>
      <c r="B34" s="290" t="s">
        <v>225</v>
      </c>
      <c r="C34" s="293" t="s">
        <v>184</v>
      </c>
      <c r="D34" s="539" t="s">
        <v>396</v>
      </c>
      <c r="E34" s="537"/>
      <c r="F34" s="537"/>
      <c r="G34" s="537"/>
      <c r="H34" s="537"/>
      <c r="I34" s="537"/>
      <c r="J34" s="537"/>
      <c r="K34" s="537"/>
      <c r="L34" s="537"/>
      <c r="M34" s="537"/>
      <c r="N34" s="537"/>
      <c r="O34" s="537"/>
      <c r="P34" s="537"/>
      <c r="Q34" s="576">
        <f t="shared" si="1"/>
        <v>0</v>
      </c>
      <c r="R34" s="577">
        <f>E34-'4. Kiadások'!E32</f>
        <v>0</v>
      </c>
      <c r="S34" s="577">
        <f>Q34-'4. Kiadások'!P32</f>
        <v>0</v>
      </c>
      <c r="T34" s="582"/>
      <c r="U34" s="583">
        <f>S34+T34+V34</f>
        <v>2000</v>
      </c>
      <c r="V34" s="88">
        <v>2000</v>
      </c>
    </row>
    <row r="35" spans="1:22" s="76" customFormat="1" ht="30" customHeight="1" x14ac:dyDescent="0.2">
      <c r="A35" s="546"/>
      <c r="B35" s="546"/>
      <c r="C35" s="535"/>
      <c r="D35" s="552" t="s">
        <v>35</v>
      </c>
      <c r="E35" s="533">
        <f>SUM(F35:P35)</f>
        <v>15582</v>
      </c>
      <c r="F35" s="533">
        <v>15582</v>
      </c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576">
        <f t="shared" si="1"/>
        <v>15582</v>
      </c>
      <c r="R35" s="577">
        <f>E35-'4. Kiadások'!E33</f>
        <v>0</v>
      </c>
      <c r="S35" s="577">
        <f>Q35-'4. Kiadások'!P33</f>
        <v>0</v>
      </c>
      <c r="T35" s="215"/>
      <c r="U35" s="221"/>
    </row>
    <row r="36" spans="1:22" s="558" customFormat="1" ht="30" customHeight="1" x14ac:dyDescent="0.2">
      <c r="A36" s="554" t="s">
        <v>349</v>
      </c>
      <c r="B36" s="554" t="s">
        <v>225</v>
      </c>
      <c r="C36" s="554"/>
      <c r="D36" s="555" t="s">
        <v>71</v>
      </c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6"/>
      <c r="P36" s="176"/>
      <c r="Q36" s="576">
        <f t="shared" si="1"/>
        <v>0</v>
      </c>
      <c r="R36" s="577">
        <f>E36-'4. Kiadások'!E34</f>
        <v>0</v>
      </c>
      <c r="S36" s="577">
        <f>Q36-'4. Kiadások'!P34</f>
        <v>0</v>
      </c>
      <c r="T36" s="584"/>
      <c r="U36" s="584">
        <f>SUM(U19:U35)</f>
        <v>11407</v>
      </c>
      <c r="V36" s="584">
        <f>SUM(V19:V35)</f>
        <v>9747</v>
      </c>
    </row>
    <row r="37" spans="1:22" s="563" customFormat="1" ht="30" customHeight="1" x14ac:dyDescent="0.2">
      <c r="A37" s="559"/>
      <c r="B37" s="559"/>
      <c r="C37" s="559"/>
      <c r="D37" s="564" t="s">
        <v>35</v>
      </c>
      <c r="E37" s="234">
        <f>E18+E25</f>
        <v>742543</v>
      </c>
      <c r="F37" s="234">
        <f t="shared" ref="F37:P37" si="4">F18+F25</f>
        <v>476940</v>
      </c>
      <c r="G37" s="234">
        <f t="shared" si="4"/>
        <v>125212</v>
      </c>
      <c r="H37" s="234">
        <f t="shared" si="4"/>
        <v>40880</v>
      </c>
      <c r="I37" s="234">
        <f t="shared" si="4"/>
        <v>0</v>
      </c>
      <c r="J37" s="234">
        <f t="shared" si="4"/>
        <v>0</v>
      </c>
      <c r="K37" s="234">
        <f t="shared" si="4"/>
        <v>88911</v>
      </c>
      <c r="L37" s="234">
        <f t="shared" si="4"/>
        <v>0</v>
      </c>
      <c r="M37" s="234">
        <f t="shared" si="4"/>
        <v>0</v>
      </c>
      <c r="N37" s="234">
        <f t="shared" si="4"/>
        <v>0</v>
      </c>
      <c r="O37" s="234">
        <f t="shared" si="4"/>
        <v>0</v>
      </c>
      <c r="P37" s="234">
        <f t="shared" si="4"/>
        <v>10600</v>
      </c>
      <c r="Q37" s="576">
        <f t="shared" si="1"/>
        <v>742543</v>
      </c>
      <c r="R37" s="577">
        <f>E37-'4. Kiadások'!E35</f>
        <v>0</v>
      </c>
      <c r="S37" s="577">
        <f>Q37-'4. Kiadások'!P35</f>
        <v>0</v>
      </c>
      <c r="T37" s="585"/>
      <c r="U37" s="585"/>
      <c r="V37" s="585"/>
    </row>
    <row r="38" spans="1:22" x14ac:dyDescent="0.2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22" x14ac:dyDescent="0.2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22" x14ac:dyDescent="0.2">
      <c r="G40" s="12"/>
    </row>
  </sheetData>
  <mergeCells count="26">
    <mergeCell ref="A1:G1"/>
    <mergeCell ref="N8:P8"/>
    <mergeCell ref="P10:P15"/>
    <mergeCell ref="E10:E15"/>
    <mergeCell ref="A10:A15"/>
    <mergeCell ref="D10:D15"/>
    <mergeCell ref="H12:H15"/>
    <mergeCell ref="I12:I15"/>
    <mergeCell ref="C10:C15"/>
    <mergeCell ref="B10:B15"/>
    <mergeCell ref="A4:P4"/>
    <mergeCell ref="A5:P5"/>
    <mergeCell ref="A6:P6"/>
    <mergeCell ref="N9:P9"/>
    <mergeCell ref="N10:N15"/>
    <mergeCell ref="O10:O15"/>
    <mergeCell ref="F10:J10"/>
    <mergeCell ref="F11:I11"/>
    <mergeCell ref="J11:J15"/>
    <mergeCell ref="L10:M11"/>
    <mergeCell ref="L12:L15"/>
    <mergeCell ref="M12:M15"/>
    <mergeCell ref="K10:K15"/>
    <mergeCell ref="F12:G13"/>
    <mergeCell ref="F14:F15"/>
    <mergeCell ref="G14:G15"/>
  </mergeCells>
  <phoneticPr fontId="3" type="noConversion"/>
  <printOptions horizontalCentered="1"/>
  <pageMargins left="0.78740157480314965" right="0.78740157480314965" top="0.35433070866141736" bottom="0.15748031496062992" header="0.15748031496062992" footer="0.15748031496062992"/>
  <pageSetup paperSize="9" scale="80" orientation="landscape" horizontalDpi="300" verticalDpi="300" r:id="rId1"/>
  <headerFooter alignWithMargins="0"/>
  <rowBreaks count="1" manualBreakCount="1">
    <brk id="2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view="pageBreakPreview" topLeftCell="D9" zoomScale="120" zoomScaleNormal="100" zoomScaleSheetLayoutView="120" workbookViewId="0">
      <pane ySplit="1950" topLeftCell="A19" activePane="bottomLeft"/>
      <selection sqref="A1:H1"/>
      <selection pane="bottomLeft" activeCell="J19" sqref="J19"/>
    </sheetView>
  </sheetViews>
  <sheetFormatPr defaultColWidth="9.28515625" defaultRowHeight="12.75" x14ac:dyDescent="0.2"/>
  <cols>
    <col min="1" max="1" width="5.7109375" style="2" customWidth="1"/>
    <col min="2" max="2" width="8.5703125" style="2" customWidth="1"/>
    <col min="3" max="3" width="7.5703125" style="2" customWidth="1"/>
    <col min="4" max="4" width="34.7109375" style="2" customWidth="1"/>
    <col min="5" max="5" width="10.28515625" style="2" customWidth="1"/>
    <col min="6" max="15" width="9.7109375" style="2" customWidth="1"/>
    <col min="16" max="16" width="12" style="268" customWidth="1"/>
    <col min="17" max="18" width="9.28515625" style="268"/>
    <col min="19" max="19" width="9.28515625" style="53"/>
    <col min="20" max="27" width="9.28515625" style="52"/>
    <col min="28" max="16384" width="9.28515625" style="2"/>
  </cols>
  <sheetData>
    <row r="1" spans="1:27" ht="15.75" x14ac:dyDescent="0.25">
      <c r="A1" s="626" t="s">
        <v>403</v>
      </c>
      <c r="B1" s="626"/>
      <c r="C1" s="626"/>
      <c r="D1" s="619"/>
      <c r="E1" s="619"/>
      <c r="F1" s="619"/>
      <c r="G1" s="619"/>
      <c r="H1" s="619"/>
      <c r="I1" s="1"/>
      <c r="J1" s="10"/>
      <c r="K1" s="5"/>
      <c r="L1" s="10"/>
      <c r="M1" s="10"/>
      <c r="N1" s="10"/>
      <c r="O1" s="10"/>
    </row>
    <row r="2" spans="1:27" x14ac:dyDescent="0.2">
      <c r="D2" s="8"/>
      <c r="E2" s="8"/>
      <c r="F2" s="8"/>
      <c r="G2" s="8"/>
      <c r="H2" s="8"/>
      <c r="I2" s="8"/>
      <c r="J2" s="8"/>
      <c r="K2" s="6"/>
      <c r="L2" s="8"/>
      <c r="M2" s="8"/>
      <c r="N2" s="8"/>
      <c r="O2" s="8"/>
    </row>
    <row r="3" spans="1:27" x14ac:dyDescent="0.2">
      <c r="D3" s="8"/>
      <c r="E3" s="8"/>
      <c r="F3" s="8"/>
      <c r="G3" s="8"/>
      <c r="H3" s="8"/>
      <c r="I3" s="8"/>
      <c r="J3" s="8"/>
      <c r="K3" s="6"/>
      <c r="L3" s="8"/>
      <c r="M3" s="8"/>
      <c r="N3" s="8"/>
      <c r="O3" s="8"/>
    </row>
    <row r="4" spans="1:27" ht="15.75" x14ac:dyDescent="0.25">
      <c r="A4" s="624" t="s">
        <v>36</v>
      </c>
      <c r="B4" s="624"/>
      <c r="C4" s="624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</row>
    <row r="5" spans="1:27" ht="15.75" x14ac:dyDescent="0.25">
      <c r="A5" s="624" t="s">
        <v>401</v>
      </c>
      <c r="B5" s="624"/>
      <c r="C5" s="624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</row>
    <row r="6" spans="1:27" ht="15.75" x14ac:dyDescent="0.25">
      <c r="A6" s="624" t="s">
        <v>105</v>
      </c>
      <c r="B6" s="624"/>
      <c r="C6" s="624"/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</row>
    <row r="7" spans="1:27" ht="15.75" x14ac:dyDescent="0.25">
      <c r="D7" s="8"/>
      <c r="E7" s="8"/>
      <c r="F7" s="8"/>
      <c r="G7" s="8"/>
      <c r="H7" s="4"/>
      <c r="I7" s="4"/>
      <c r="J7" s="8"/>
      <c r="K7" s="8"/>
      <c r="L7" s="8"/>
      <c r="M7" s="8"/>
      <c r="N7" s="8"/>
      <c r="O7" s="8"/>
    </row>
    <row r="8" spans="1:27" x14ac:dyDescent="0.2"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27" ht="15" x14ac:dyDescent="0.2">
      <c r="D9" s="10"/>
      <c r="E9" s="10"/>
      <c r="F9" s="10"/>
      <c r="G9" s="10"/>
      <c r="H9" s="10"/>
      <c r="I9" s="10"/>
      <c r="J9" s="10"/>
      <c r="K9" s="5"/>
      <c r="L9" s="10"/>
      <c r="M9" s="628" t="s">
        <v>7</v>
      </c>
      <c r="N9" s="620"/>
      <c r="O9" s="620"/>
    </row>
    <row r="10" spans="1:27" s="75" customFormat="1" ht="12" customHeight="1" x14ac:dyDescent="0.2">
      <c r="A10" s="633" t="s">
        <v>69</v>
      </c>
      <c r="B10" s="621" t="s">
        <v>226</v>
      </c>
      <c r="C10" s="621" t="s">
        <v>174</v>
      </c>
      <c r="D10" s="608" t="s">
        <v>2</v>
      </c>
      <c r="E10" s="608" t="s">
        <v>38</v>
      </c>
      <c r="F10" s="630" t="s">
        <v>229</v>
      </c>
      <c r="G10" s="631"/>
      <c r="H10" s="631"/>
      <c r="I10" s="631"/>
      <c r="J10" s="631"/>
      <c r="K10" s="632"/>
      <c r="L10" s="630" t="s">
        <v>99</v>
      </c>
      <c r="M10" s="631"/>
      <c r="N10" s="632"/>
      <c r="O10" s="608" t="s">
        <v>304</v>
      </c>
      <c r="P10" s="269"/>
      <c r="Q10" s="269"/>
      <c r="R10" s="269"/>
      <c r="S10" s="91"/>
      <c r="T10" s="92"/>
      <c r="U10" s="92"/>
      <c r="V10" s="92"/>
      <c r="W10" s="92"/>
      <c r="X10" s="92"/>
      <c r="Y10" s="92"/>
      <c r="Z10" s="92"/>
      <c r="AA10" s="92"/>
    </row>
    <row r="11" spans="1:27" s="75" customFormat="1" ht="12.75" customHeight="1" x14ac:dyDescent="0.2">
      <c r="A11" s="634"/>
      <c r="B11" s="622"/>
      <c r="C11" s="622"/>
      <c r="D11" s="627"/>
      <c r="E11" s="629"/>
      <c r="F11" s="613" t="s">
        <v>82</v>
      </c>
      <c r="G11" s="613" t="s">
        <v>149</v>
      </c>
      <c r="H11" s="613" t="s">
        <v>83</v>
      </c>
      <c r="I11" s="613" t="s">
        <v>152</v>
      </c>
      <c r="J11" s="614" t="s">
        <v>171</v>
      </c>
      <c r="K11" s="614" t="s">
        <v>56</v>
      </c>
      <c r="L11" s="613" t="s">
        <v>17</v>
      </c>
      <c r="M11" s="613" t="s">
        <v>230</v>
      </c>
      <c r="N11" s="613" t="s">
        <v>232</v>
      </c>
      <c r="O11" s="627"/>
      <c r="P11" s="269"/>
      <c r="Q11" s="269"/>
      <c r="R11" s="269"/>
      <c r="S11" s="91"/>
      <c r="T11" s="92"/>
      <c r="U11" s="92"/>
      <c r="V11" s="92"/>
      <c r="W11" s="92"/>
      <c r="X11" s="92"/>
      <c r="Y11" s="92"/>
      <c r="Z11" s="92"/>
      <c r="AA11" s="92"/>
    </row>
    <row r="12" spans="1:27" s="75" customFormat="1" ht="12" x14ac:dyDescent="0.2">
      <c r="A12" s="634"/>
      <c r="B12" s="622"/>
      <c r="C12" s="622"/>
      <c r="D12" s="627"/>
      <c r="E12" s="629"/>
      <c r="F12" s="613"/>
      <c r="G12" s="613"/>
      <c r="H12" s="613"/>
      <c r="I12" s="613"/>
      <c r="J12" s="627"/>
      <c r="K12" s="627"/>
      <c r="L12" s="613"/>
      <c r="M12" s="613"/>
      <c r="N12" s="613"/>
      <c r="O12" s="627"/>
      <c r="P12" s="269"/>
      <c r="Q12" s="269"/>
      <c r="R12" s="269"/>
      <c r="S12" s="91"/>
      <c r="T12" s="92"/>
      <c r="U12" s="92"/>
      <c r="V12" s="92"/>
      <c r="W12" s="92"/>
      <c r="X12" s="92"/>
      <c r="Y12" s="92"/>
      <c r="Z12" s="92"/>
      <c r="AA12" s="92"/>
    </row>
    <row r="13" spans="1:27" s="75" customFormat="1" ht="22.5" customHeight="1" x14ac:dyDescent="0.2">
      <c r="A13" s="635"/>
      <c r="B13" s="623"/>
      <c r="C13" s="623"/>
      <c r="D13" s="627"/>
      <c r="E13" s="629"/>
      <c r="F13" s="614"/>
      <c r="G13" s="614"/>
      <c r="H13" s="614"/>
      <c r="I13" s="614"/>
      <c r="J13" s="627"/>
      <c r="K13" s="627"/>
      <c r="L13" s="614"/>
      <c r="M13" s="614"/>
      <c r="N13" s="614"/>
      <c r="O13" s="627"/>
      <c r="P13" s="269"/>
      <c r="Q13" s="269"/>
      <c r="R13" s="269"/>
      <c r="S13" s="91"/>
      <c r="T13" s="92"/>
      <c r="U13" s="92"/>
      <c r="V13" s="92"/>
      <c r="W13" s="92"/>
      <c r="X13" s="92"/>
      <c r="Y13" s="92"/>
      <c r="Z13" s="92"/>
      <c r="AA13" s="92"/>
    </row>
    <row r="14" spans="1:27" s="75" customFormat="1" ht="12" x14ac:dyDescent="0.2">
      <c r="A14" s="77" t="s">
        <v>3</v>
      </c>
      <c r="B14" s="77" t="s">
        <v>4</v>
      </c>
      <c r="C14" s="77"/>
      <c r="D14" s="84" t="s">
        <v>3</v>
      </c>
      <c r="E14" s="84" t="s">
        <v>4</v>
      </c>
      <c r="F14" s="84" t="s">
        <v>5</v>
      </c>
      <c r="G14" s="84" t="s">
        <v>8</v>
      </c>
      <c r="H14" s="84" t="s">
        <v>9</v>
      </c>
      <c r="I14" s="84" t="s">
        <v>10</v>
      </c>
      <c r="J14" s="84" t="s">
        <v>11</v>
      </c>
      <c r="K14" s="84" t="s">
        <v>12</v>
      </c>
      <c r="L14" s="84" t="s">
        <v>13</v>
      </c>
      <c r="M14" s="84" t="s">
        <v>14</v>
      </c>
      <c r="N14" s="84" t="s">
        <v>15</v>
      </c>
      <c r="O14" s="84" t="s">
        <v>16</v>
      </c>
      <c r="P14" s="269"/>
      <c r="Q14" s="269"/>
      <c r="R14" s="269"/>
      <c r="S14" s="91"/>
      <c r="T14" s="92"/>
      <c r="U14" s="92"/>
      <c r="V14" s="92"/>
      <c r="W14" s="92"/>
      <c r="X14" s="92"/>
      <c r="Y14" s="92"/>
      <c r="Z14" s="92"/>
      <c r="AA14" s="92"/>
    </row>
    <row r="15" spans="1:27" s="573" customFormat="1" ht="30" customHeight="1" x14ac:dyDescent="0.2">
      <c r="A15" s="567" t="s">
        <v>3</v>
      </c>
      <c r="B15" s="567"/>
      <c r="C15" s="567"/>
      <c r="D15" s="568" t="s">
        <v>104</v>
      </c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70">
        <f>SUM(F15:O15)</f>
        <v>0</v>
      </c>
      <c r="Q15" s="570">
        <f>P15-E15</f>
        <v>0</v>
      </c>
      <c r="R15" s="570"/>
      <c r="S15" s="571" t="e">
        <f>#REF!+#REF!</f>
        <v>#REF!</v>
      </c>
      <c r="T15" s="572"/>
      <c r="U15" s="572"/>
      <c r="V15" s="572"/>
      <c r="W15" s="572"/>
      <c r="X15" s="572"/>
      <c r="Y15" s="572"/>
      <c r="Z15" s="572"/>
      <c r="AA15" s="572"/>
    </row>
    <row r="16" spans="1:27" s="289" customFormat="1" ht="30" customHeight="1" x14ac:dyDescent="0.2">
      <c r="A16" s="81"/>
      <c r="B16" s="81"/>
      <c r="C16" s="81"/>
      <c r="D16" s="574" t="s">
        <v>35</v>
      </c>
      <c r="E16" s="82">
        <f>E18+E20</f>
        <v>358829</v>
      </c>
      <c r="F16" s="82">
        <f t="shared" ref="F16:O16" si="0">F18+F20</f>
        <v>9940</v>
      </c>
      <c r="G16" s="82">
        <f t="shared" si="0"/>
        <v>1163</v>
      </c>
      <c r="H16" s="82">
        <f t="shared" si="0"/>
        <v>43940</v>
      </c>
      <c r="I16" s="82">
        <f t="shared" si="0"/>
        <v>0</v>
      </c>
      <c r="J16" s="82">
        <f t="shared" si="0"/>
        <v>5193</v>
      </c>
      <c r="K16" s="82">
        <f t="shared" si="0"/>
        <v>3600</v>
      </c>
      <c r="L16" s="82">
        <f t="shared" si="0"/>
        <v>190</v>
      </c>
      <c r="M16" s="82">
        <f t="shared" si="0"/>
        <v>0</v>
      </c>
      <c r="N16" s="82">
        <f t="shared" si="0"/>
        <v>0</v>
      </c>
      <c r="O16" s="82">
        <f t="shared" si="0"/>
        <v>294803</v>
      </c>
      <c r="P16" s="270">
        <f>SUM(F16:O16)</f>
        <v>358829</v>
      </c>
      <c r="Q16" s="270">
        <f>P16-E16</f>
        <v>0</v>
      </c>
      <c r="R16" s="270"/>
      <c r="S16" s="575"/>
      <c r="T16" s="544"/>
      <c r="U16" s="544"/>
      <c r="V16" s="544"/>
      <c r="W16" s="544"/>
      <c r="X16" s="544"/>
      <c r="Y16" s="544"/>
      <c r="Z16" s="544"/>
      <c r="AA16" s="544"/>
    </row>
    <row r="17" spans="1:27" s="88" customFormat="1" ht="30" customHeight="1" x14ac:dyDescent="0.2">
      <c r="A17" s="535" t="s">
        <v>68</v>
      </c>
      <c r="B17" s="293" t="s">
        <v>225</v>
      </c>
      <c r="C17" s="293" t="s">
        <v>175</v>
      </c>
      <c r="D17" s="536" t="s">
        <v>390</v>
      </c>
      <c r="E17" s="537">
        <f>SUM(F17:O17)</f>
        <v>0</v>
      </c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270">
        <f t="shared" ref="P17:P35" si="1">SUM(F17:O17)</f>
        <v>0</v>
      </c>
      <c r="Q17" s="270">
        <f t="shared" ref="Q17:Q35" si="2">P17-E17</f>
        <v>0</v>
      </c>
      <c r="R17" s="270"/>
      <c r="S17" s="538"/>
      <c r="T17" s="87"/>
      <c r="U17" s="87"/>
      <c r="V17" s="87"/>
      <c r="W17" s="87"/>
      <c r="X17" s="87"/>
      <c r="Y17" s="87"/>
      <c r="Z17" s="87"/>
      <c r="AA17" s="87"/>
    </row>
    <row r="18" spans="1:27" s="76" customFormat="1" ht="30" customHeight="1" x14ac:dyDescent="0.2">
      <c r="A18" s="78"/>
      <c r="B18" s="78"/>
      <c r="C18" s="78"/>
      <c r="D18" s="532" t="s">
        <v>35</v>
      </c>
      <c r="E18" s="533">
        <f>SUM(F18:O18)</f>
        <v>304590</v>
      </c>
      <c r="F18" s="534">
        <v>265</v>
      </c>
      <c r="G18" s="534">
        <v>31</v>
      </c>
      <c r="H18" s="534">
        <v>698</v>
      </c>
      <c r="I18" s="534"/>
      <c r="J18" s="534">
        <v>5193</v>
      </c>
      <c r="K18" s="534">
        <v>3600</v>
      </c>
      <c r="L18" s="533"/>
      <c r="M18" s="533"/>
      <c r="N18" s="533"/>
      <c r="O18" s="533">
        <v>294803</v>
      </c>
      <c r="P18" s="270">
        <f t="shared" si="1"/>
        <v>304590</v>
      </c>
      <c r="Q18" s="270">
        <f t="shared" si="2"/>
        <v>0</v>
      </c>
      <c r="R18" s="270"/>
      <c r="S18" s="85"/>
      <c r="T18" s="83"/>
      <c r="U18" s="83"/>
      <c r="V18" s="83"/>
      <c r="W18" s="83"/>
      <c r="X18" s="83"/>
      <c r="Y18" s="83"/>
      <c r="Z18" s="83"/>
      <c r="AA18" s="83"/>
    </row>
    <row r="19" spans="1:27" s="88" customFormat="1" ht="30" customHeight="1" x14ac:dyDescent="0.2">
      <c r="A19" s="293" t="s">
        <v>67</v>
      </c>
      <c r="B19" s="293" t="s">
        <v>225</v>
      </c>
      <c r="C19" s="293" t="s">
        <v>176</v>
      </c>
      <c r="D19" s="539" t="s">
        <v>391</v>
      </c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270">
        <f t="shared" si="1"/>
        <v>0</v>
      </c>
      <c r="Q19" s="270">
        <f t="shared" si="2"/>
        <v>0</v>
      </c>
      <c r="R19" s="270"/>
      <c r="S19" s="86"/>
      <c r="T19" s="87"/>
      <c r="U19" s="87"/>
      <c r="V19" s="87"/>
      <c r="W19" s="87"/>
      <c r="X19" s="87"/>
      <c r="Y19" s="87"/>
      <c r="Z19" s="87"/>
      <c r="AA19" s="87"/>
    </row>
    <row r="20" spans="1:27" s="88" customFormat="1" ht="30" customHeight="1" x14ac:dyDescent="0.2">
      <c r="A20" s="78"/>
      <c r="B20" s="78"/>
      <c r="C20" s="78"/>
      <c r="D20" s="532" t="s">
        <v>35</v>
      </c>
      <c r="E20" s="533">
        <f>SUM(F20:O20)</f>
        <v>54239</v>
      </c>
      <c r="F20" s="533">
        <v>9675</v>
      </c>
      <c r="G20" s="533">
        <v>1132</v>
      </c>
      <c r="H20" s="533">
        <v>43242</v>
      </c>
      <c r="I20" s="533"/>
      <c r="J20" s="533"/>
      <c r="K20" s="533"/>
      <c r="L20" s="533">
        <v>190</v>
      </c>
      <c r="M20" s="533"/>
      <c r="N20" s="533"/>
      <c r="O20" s="533"/>
      <c r="P20" s="270">
        <f t="shared" si="1"/>
        <v>54239</v>
      </c>
      <c r="Q20" s="270">
        <f t="shared" si="2"/>
        <v>0</v>
      </c>
      <c r="R20" s="270"/>
      <c r="S20" s="86"/>
      <c r="T20" s="87"/>
      <c r="U20" s="87"/>
      <c r="V20" s="87"/>
      <c r="W20" s="87"/>
      <c r="X20" s="87"/>
      <c r="Y20" s="87"/>
      <c r="Z20" s="87"/>
      <c r="AA20" s="87"/>
    </row>
    <row r="21" spans="1:27" s="289" customFormat="1" ht="30" customHeight="1" x14ac:dyDescent="0.2">
      <c r="A21" s="540"/>
      <c r="B21" s="290" t="s">
        <v>225</v>
      </c>
      <c r="C21" s="540"/>
      <c r="D21" s="549" t="s">
        <v>343</v>
      </c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270">
        <f t="shared" si="1"/>
        <v>0</v>
      </c>
      <c r="Q21" s="270">
        <f t="shared" si="2"/>
        <v>0</v>
      </c>
      <c r="R21" s="270"/>
      <c r="S21" s="543"/>
      <c r="T21" s="544"/>
      <c r="U21" s="544"/>
      <c r="V21" s="544"/>
      <c r="W21" s="544"/>
      <c r="X21" s="544"/>
      <c r="Y21" s="544"/>
      <c r="Z21" s="544"/>
      <c r="AA21" s="544"/>
    </row>
    <row r="22" spans="1:27" s="76" customFormat="1" ht="30" customHeight="1" x14ac:dyDescent="0.2">
      <c r="A22" s="545" t="s">
        <v>4</v>
      </c>
      <c r="B22" s="546" t="s">
        <v>225</v>
      </c>
      <c r="C22" s="545"/>
      <c r="D22" s="541" t="s">
        <v>78</v>
      </c>
      <c r="E22" s="547"/>
      <c r="F22" s="547"/>
      <c r="G22" s="547"/>
      <c r="H22" s="547"/>
      <c r="I22" s="547"/>
      <c r="J22" s="547"/>
      <c r="K22" s="547"/>
      <c r="L22" s="547"/>
      <c r="M22" s="547"/>
      <c r="N22" s="547"/>
      <c r="O22" s="547"/>
      <c r="P22" s="270">
        <f t="shared" si="1"/>
        <v>0</v>
      </c>
      <c r="Q22" s="270">
        <f t="shared" si="2"/>
        <v>0</v>
      </c>
      <c r="R22" s="270"/>
      <c r="S22" s="548"/>
      <c r="T22" s="83"/>
      <c r="U22" s="83"/>
      <c r="V22" s="83"/>
      <c r="W22" s="83"/>
      <c r="X22" s="83"/>
      <c r="Y22" s="83"/>
      <c r="Z22" s="83"/>
      <c r="AA22" s="83"/>
    </row>
    <row r="23" spans="1:27" s="90" customFormat="1" ht="30" customHeight="1" x14ac:dyDescent="0.2">
      <c r="A23" s="559"/>
      <c r="B23" s="559"/>
      <c r="C23" s="559"/>
      <c r="D23" s="564" t="s">
        <v>35</v>
      </c>
      <c r="E23" s="234">
        <f>E25+E27+E29+E31+E33</f>
        <v>383714</v>
      </c>
      <c r="F23" s="234">
        <f t="shared" ref="F23:O23" si="3">F25+F27+F29+F31+F33</f>
        <v>186353</v>
      </c>
      <c r="G23" s="234">
        <f t="shared" si="3"/>
        <v>26503</v>
      </c>
      <c r="H23" s="234">
        <f t="shared" si="3"/>
        <v>170858</v>
      </c>
      <c r="I23" s="234">
        <f t="shared" si="3"/>
        <v>0</v>
      </c>
      <c r="J23" s="234">
        <f t="shared" si="3"/>
        <v>0</v>
      </c>
      <c r="K23" s="234">
        <f t="shared" si="3"/>
        <v>0</v>
      </c>
      <c r="L23" s="234">
        <f t="shared" si="3"/>
        <v>0</v>
      </c>
      <c r="M23" s="234">
        <f t="shared" si="3"/>
        <v>0</v>
      </c>
      <c r="N23" s="234">
        <f t="shared" si="3"/>
        <v>0</v>
      </c>
      <c r="O23" s="234">
        <f t="shared" si="3"/>
        <v>0</v>
      </c>
      <c r="P23" s="270">
        <f t="shared" si="1"/>
        <v>383714</v>
      </c>
      <c r="Q23" s="270">
        <f t="shared" si="2"/>
        <v>0</v>
      </c>
      <c r="R23" s="270"/>
      <c r="S23" s="565"/>
      <c r="T23" s="566"/>
      <c r="U23" s="566"/>
      <c r="V23" s="566"/>
      <c r="W23" s="566"/>
      <c r="X23" s="566"/>
      <c r="Y23" s="566"/>
      <c r="Z23" s="566"/>
      <c r="AA23" s="566"/>
    </row>
    <row r="24" spans="1:27" s="76" customFormat="1" ht="30" customHeight="1" x14ac:dyDescent="0.2">
      <c r="A24" s="290" t="s">
        <v>344</v>
      </c>
      <c r="B24" s="290" t="s">
        <v>225</v>
      </c>
      <c r="C24" s="293" t="s">
        <v>243</v>
      </c>
      <c r="D24" s="539" t="s">
        <v>392</v>
      </c>
      <c r="E24" s="291"/>
      <c r="F24" s="551"/>
      <c r="G24" s="291"/>
      <c r="H24" s="291"/>
      <c r="I24" s="291"/>
      <c r="J24" s="291"/>
      <c r="K24" s="291"/>
      <c r="L24" s="291"/>
      <c r="M24" s="291"/>
      <c r="N24" s="291"/>
      <c r="O24" s="291"/>
      <c r="P24" s="270">
        <f t="shared" si="1"/>
        <v>0</v>
      </c>
      <c r="Q24" s="270">
        <f t="shared" si="2"/>
        <v>0</v>
      </c>
      <c r="R24" s="270"/>
      <c r="S24" s="85"/>
      <c r="T24" s="83"/>
      <c r="U24" s="83"/>
      <c r="V24" s="83"/>
      <c r="W24" s="83"/>
      <c r="X24" s="83"/>
      <c r="Y24" s="83"/>
      <c r="Z24" s="83"/>
      <c r="AA24" s="83"/>
    </row>
    <row r="25" spans="1:27" s="76" customFormat="1" ht="30" customHeight="1" x14ac:dyDescent="0.2">
      <c r="A25" s="78"/>
      <c r="B25" s="78"/>
      <c r="C25" s="78"/>
      <c r="D25" s="294" t="s">
        <v>35</v>
      </c>
      <c r="E25" s="533">
        <f>SUM(F25:O25)</f>
        <v>126644</v>
      </c>
      <c r="F25" s="550">
        <v>71150</v>
      </c>
      <c r="G25" s="533">
        <v>10874</v>
      </c>
      <c r="H25" s="533">
        <v>44620</v>
      </c>
      <c r="I25" s="533"/>
      <c r="J25" s="533"/>
      <c r="K25" s="533"/>
      <c r="L25" s="533"/>
      <c r="M25" s="533"/>
      <c r="N25" s="533"/>
      <c r="O25" s="533"/>
      <c r="P25" s="270">
        <f t="shared" si="1"/>
        <v>126644</v>
      </c>
      <c r="Q25" s="270">
        <f t="shared" si="2"/>
        <v>0</v>
      </c>
      <c r="R25" s="292"/>
      <c r="S25" s="85"/>
      <c r="T25" s="83"/>
      <c r="U25" s="83"/>
      <c r="V25" s="83"/>
      <c r="W25" s="83"/>
      <c r="X25" s="83"/>
      <c r="Y25" s="83"/>
      <c r="Z25" s="83"/>
      <c r="AA25" s="83"/>
    </row>
    <row r="26" spans="1:27" s="76" customFormat="1" ht="30" customHeight="1" x14ac:dyDescent="0.2">
      <c r="A26" s="290" t="s">
        <v>345</v>
      </c>
      <c r="B26" s="290" t="s">
        <v>225</v>
      </c>
      <c r="C26" s="293" t="s">
        <v>299</v>
      </c>
      <c r="D26" s="539" t="s">
        <v>393</v>
      </c>
      <c r="E26" s="291"/>
      <c r="F26" s="291"/>
      <c r="G26" s="291"/>
      <c r="H26" s="291"/>
      <c r="I26" s="291"/>
      <c r="J26" s="291"/>
      <c r="K26" s="291"/>
      <c r="L26" s="291"/>
      <c r="M26" s="291"/>
      <c r="N26" s="291"/>
      <c r="O26" s="291"/>
      <c r="P26" s="270">
        <f t="shared" si="1"/>
        <v>0</v>
      </c>
      <c r="Q26" s="270">
        <f t="shared" si="2"/>
        <v>0</v>
      </c>
      <c r="R26" s="270"/>
      <c r="S26" s="85"/>
      <c r="T26" s="83"/>
      <c r="U26" s="83"/>
      <c r="V26" s="83"/>
      <c r="W26" s="83"/>
      <c r="X26" s="83"/>
      <c r="Y26" s="83"/>
      <c r="Z26" s="83"/>
      <c r="AA26" s="83"/>
    </row>
    <row r="27" spans="1:27" s="76" customFormat="1" ht="30" customHeight="1" x14ac:dyDescent="0.2">
      <c r="A27" s="78"/>
      <c r="B27" s="78"/>
      <c r="C27" s="348"/>
      <c r="D27" s="294" t="s">
        <v>35</v>
      </c>
      <c r="E27" s="533">
        <f>SUM(F27:O27)</f>
        <v>17120</v>
      </c>
      <c r="F27" s="533">
        <v>13991</v>
      </c>
      <c r="G27" s="533">
        <v>1837</v>
      </c>
      <c r="H27" s="533">
        <v>1292</v>
      </c>
      <c r="I27" s="533"/>
      <c r="J27" s="533"/>
      <c r="K27" s="533"/>
      <c r="L27" s="533"/>
      <c r="M27" s="533"/>
      <c r="N27" s="533"/>
      <c r="O27" s="533"/>
      <c r="P27" s="270">
        <f t="shared" si="1"/>
        <v>17120</v>
      </c>
      <c r="Q27" s="270">
        <f t="shared" si="2"/>
        <v>0</v>
      </c>
      <c r="R27" s="270"/>
      <c r="S27" s="85"/>
      <c r="T27" s="83"/>
      <c r="U27" s="83"/>
      <c r="V27" s="83"/>
      <c r="W27" s="83"/>
      <c r="X27" s="83"/>
      <c r="Y27" s="83"/>
      <c r="Z27" s="83"/>
      <c r="AA27" s="83"/>
    </row>
    <row r="28" spans="1:27" s="76" customFormat="1" ht="30" customHeight="1" x14ac:dyDescent="0.2">
      <c r="A28" s="290" t="s">
        <v>346</v>
      </c>
      <c r="B28" s="290" t="s">
        <v>225</v>
      </c>
      <c r="C28" s="293" t="s">
        <v>177</v>
      </c>
      <c r="D28" s="539" t="s">
        <v>394</v>
      </c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70">
        <f t="shared" si="1"/>
        <v>0</v>
      </c>
      <c r="Q28" s="270">
        <f t="shared" si="2"/>
        <v>0</v>
      </c>
      <c r="R28" s="270"/>
      <c r="S28" s="85"/>
      <c r="T28" s="83"/>
      <c r="U28" s="83"/>
      <c r="V28" s="83"/>
      <c r="W28" s="83"/>
      <c r="X28" s="83"/>
      <c r="Y28" s="83"/>
      <c r="Z28" s="83"/>
      <c r="AA28" s="83"/>
    </row>
    <row r="29" spans="1:27" s="76" customFormat="1" ht="30" customHeight="1" x14ac:dyDescent="0.2">
      <c r="A29" s="78"/>
      <c r="B29" s="78"/>
      <c r="C29" s="348"/>
      <c r="D29" s="294" t="s">
        <v>35</v>
      </c>
      <c r="E29" s="533">
        <f>SUM(F29:O29)</f>
        <v>171683</v>
      </c>
      <c r="F29" s="533">
        <v>44916</v>
      </c>
      <c r="G29" s="533">
        <v>6045</v>
      </c>
      <c r="H29" s="533">
        <v>120722</v>
      </c>
      <c r="I29" s="533"/>
      <c r="J29" s="533"/>
      <c r="K29" s="533"/>
      <c r="L29" s="533"/>
      <c r="M29" s="533"/>
      <c r="N29" s="533"/>
      <c r="O29" s="533"/>
      <c r="P29" s="270">
        <f t="shared" si="1"/>
        <v>171683</v>
      </c>
      <c r="Q29" s="270">
        <f t="shared" si="2"/>
        <v>0</v>
      </c>
      <c r="R29" s="270"/>
      <c r="S29" s="85"/>
      <c r="T29" s="83"/>
      <c r="U29" s="83"/>
      <c r="V29" s="83"/>
      <c r="W29" s="83"/>
      <c r="X29" s="83"/>
      <c r="Y29" s="83"/>
      <c r="Z29" s="83"/>
      <c r="AA29" s="83"/>
    </row>
    <row r="30" spans="1:27" s="76" customFormat="1" ht="30" customHeight="1" x14ac:dyDescent="0.2">
      <c r="A30" s="290" t="s">
        <v>347</v>
      </c>
      <c r="B30" s="290" t="s">
        <v>225</v>
      </c>
      <c r="C30" s="293" t="s">
        <v>178</v>
      </c>
      <c r="D30" s="539" t="s">
        <v>395</v>
      </c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70">
        <f t="shared" si="1"/>
        <v>0</v>
      </c>
      <c r="Q30" s="270">
        <f t="shared" si="2"/>
        <v>0</v>
      </c>
      <c r="R30" s="270"/>
      <c r="S30" s="85"/>
      <c r="T30" s="83"/>
      <c r="U30" s="83"/>
      <c r="V30" s="83"/>
      <c r="W30" s="83"/>
      <c r="X30" s="83"/>
      <c r="Y30" s="83"/>
      <c r="Z30" s="83"/>
      <c r="AA30" s="83"/>
    </row>
    <row r="31" spans="1:27" s="76" customFormat="1" ht="30" customHeight="1" x14ac:dyDescent="0.2">
      <c r="A31" s="78"/>
      <c r="B31" s="78"/>
      <c r="C31" s="348"/>
      <c r="D31" s="294" t="s">
        <v>35</v>
      </c>
      <c r="E31" s="533">
        <f>SUM(F31:O31)</f>
        <v>52685</v>
      </c>
      <c r="F31" s="533">
        <v>44680</v>
      </c>
      <c r="G31" s="533">
        <v>6095</v>
      </c>
      <c r="H31" s="533">
        <v>1910</v>
      </c>
      <c r="I31" s="533"/>
      <c r="J31" s="533"/>
      <c r="K31" s="533"/>
      <c r="L31" s="533"/>
      <c r="M31" s="533"/>
      <c r="N31" s="533"/>
      <c r="O31" s="533"/>
      <c r="P31" s="270">
        <f t="shared" si="1"/>
        <v>52685</v>
      </c>
      <c r="Q31" s="270">
        <f t="shared" si="2"/>
        <v>0</v>
      </c>
      <c r="R31" s="270"/>
      <c r="S31" s="85"/>
      <c r="T31" s="83"/>
      <c r="U31" s="83"/>
      <c r="V31" s="83"/>
      <c r="W31" s="83"/>
      <c r="X31" s="83"/>
      <c r="Y31" s="83"/>
      <c r="Z31" s="83"/>
      <c r="AA31" s="83"/>
    </row>
    <row r="32" spans="1:27" s="76" customFormat="1" ht="30" customHeight="1" x14ac:dyDescent="0.2">
      <c r="A32" s="290" t="s">
        <v>348</v>
      </c>
      <c r="B32" s="290" t="s">
        <v>225</v>
      </c>
      <c r="C32" s="293" t="s">
        <v>184</v>
      </c>
      <c r="D32" s="539" t="s">
        <v>396</v>
      </c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70">
        <f t="shared" si="1"/>
        <v>0</v>
      </c>
      <c r="Q32" s="270">
        <f t="shared" si="2"/>
        <v>0</v>
      </c>
      <c r="R32" s="270"/>
      <c r="S32" s="85"/>
      <c r="T32" s="83"/>
      <c r="U32" s="83"/>
      <c r="V32" s="83"/>
      <c r="W32" s="83"/>
      <c r="X32" s="83"/>
      <c r="Y32" s="83"/>
      <c r="Z32" s="83"/>
      <c r="AA32" s="83"/>
    </row>
    <row r="33" spans="1:27" s="76" customFormat="1" ht="30" customHeight="1" x14ac:dyDescent="0.2">
      <c r="A33" s="546"/>
      <c r="B33" s="546"/>
      <c r="C33" s="535"/>
      <c r="D33" s="552" t="s">
        <v>35</v>
      </c>
      <c r="E33" s="533">
        <f>SUM(F33:O33)</f>
        <v>15582</v>
      </c>
      <c r="F33" s="553">
        <v>11616</v>
      </c>
      <c r="G33" s="553">
        <v>1652</v>
      </c>
      <c r="H33" s="553">
        <v>2314</v>
      </c>
      <c r="I33" s="553"/>
      <c r="J33" s="553"/>
      <c r="K33" s="553"/>
      <c r="L33" s="553"/>
      <c r="M33" s="553"/>
      <c r="N33" s="553"/>
      <c r="O33" s="553"/>
      <c r="P33" s="270">
        <f t="shared" si="1"/>
        <v>15582</v>
      </c>
      <c r="Q33" s="270">
        <f t="shared" si="2"/>
        <v>0</v>
      </c>
      <c r="R33" s="270"/>
      <c r="S33" s="85"/>
      <c r="T33" s="83"/>
      <c r="U33" s="83"/>
      <c r="V33" s="83"/>
      <c r="W33" s="83"/>
      <c r="X33" s="83"/>
      <c r="Y33" s="83"/>
      <c r="Z33" s="83"/>
      <c r="AA33" s="83"/>
    </row>
    <row r="34" spans="1:27" s="558" customFormat="1" ht="30" customHeight="1" x14ac:dyDescent="0.2">
      <c r="A34" s="554" t="s">
        <v>349</v>
      </c>
      <c r="B34" s="554" t="s">
        <v>225</v>
      </c>
      <c r="C34" s="554"/>
      <c r="D34" s="555" t="s">
        <v>71</v>
      </c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270">
        <f t="shared" si="1"/>
        <v>0</v>
      </c>
      <c r="Q34" s="270">
        <f t="shared" si="2"/>
        <v>0</v>
      </c>
      <c r="R34" s="556"/>
      <c r="S34" s="557"/>
    </row>
    <row r="35" spans="1:27" s="563" customFormat="1" ht="30" customHeight="1" x14ac:dyDescent="0.2">
      <c r="A35" s="559"/>
      <c r="B35" s="559"/>
      <c r="C35" s="559"/>
      <c r="D35" s="560" t="s">
        <v>35</v>
      </c>
      <c r="E35" s="234">
        <f>E16+E23</f>
        <v>742543</v>
      </c>
      <c r="F35" s="234">
        <f t="shared" ref="F35:O35" si="4">F16+F23</f>
        <v>196293</v>
      </c>
      <c r="G35" s="234">
        <f t="shared" si="4"/>
        <v>27666</v>
      </c>
      <c r="H35" s="234">
        <f t="shared" si="4"/>
        <v>214798</v>
      </c>
      <c r="I35" s="234">
        <f t="shared" si="4"/>
        <v>0</v>
      </c>
      <c r="J35" s="234">
        <f t="shared" si="4"/>
        <v>5193</v>
      </c>
      <c r="K35" s="234">
        <f t="shared" si="4"/>
        <v>3600</v>
      </c>
      <c r="L35" s="234">
        <f t="shared" si="4"/>
        <v>190</v>
      </c>
      <c r="M35" s="234">
        <f t="shared" si="4"/>
        <v>0</v>
      </c>
      <c r="N35" s="234">
        <f t="shared" si="4"/>
        <v>0</v>
      </c>
      <c r="O35" s="234">
        <f t="shared" si="4"/>
        <v>294803</v>
      </c>
      <c r="P35" s="270">
        <f t="shared" si="1"/>
        <v>742543</v>
      </c>
      <c r="Q35" s="270">
        <f t="shared" si="2"/>
        <v>0</v>
      </c>
      <c r="R35" s="561"/>
      <c r="S35" s="562"/>
    </row>
    <row r="36" spans="1:27" x14ac:dyDescent="0.2">
      <c r="D36" s="294"/>
      <c r="E36" s="12"/>
      <c r="F36" s="12"/>
      <c r="G36" s="12"/>
      <c r="H36" s="12"/>
      <c r="P36" s="271"/>
      <c r="R36" s="270"/>
    </row>
    <row r="37" spans="1:27" x14ac:dyDescent="0.2">
      <c r="J37" s="12"/>
      <c r="P37" s="272">
        <f>SUM(F37:N37)</f>
        <v>0</v>
      </c>
    </row>
    <row r="38" spans="1:27" x14ac:dyDescent="0.2">
      <c r="P38" s="272">
        <f>SUM(F38:N38)</f>
        <v>0</v>
      </c>
    </row>
    <row r="39" spans="1:27" x14ac:dyDescent="0.2">
      <c r="P39" s="272">
        <f>SUM(F39:N39)</f>
        <v>0</v>
      </c>
    </row>
    <row r="47" spans="1:27" x14ac:dyDescent="0.2">
      <c r="E47" s="12"/>
    </row>
  </sheetData>
  <mergeCells count="22">
    <mergeCell ref="B10:B13"/>
    <mergeCell ref="F10:K10"/>
    <mergeCell ref="F11:F13"/>
    <mergeCell ref="G11:G13"/>
    <mergeCell ref="H11:H13"/>
    <mergeCell ref="I11:I13"/>
    <mergeCell ref="A1:H1"/>
    <mergeCell ref="A4:O4"/>
    <mergeCell ref="A5:O5"/>
    <mergeCell ref="A6:O6"/>
    <mergeCell ref="O10:O13"/>
    <mergeCell ref="M9:O9"/>
    <mergeCell ref="D10:D13"/>
    <mergeCell ref="K11:K13"/>
    <mergeCell ref="E10:E13"/>
    <mergeCell ref="J11:J13"/>
    <mergeCell ref="C10:C13"/>
    <mergeCell ref="L10:N10"/>
    <mergeCell ref="L11:L13"/>
    <mergeCell ref="M11:M13"/>
    <mergeCell ref="N11:N13"/>
    <mergeCell ref="A10:A13"/>
  </mergeCells>
  <phoneticPr fontId="3" type="noConversion"/>
  <printOptions horizontalCentered="1"/>
  <pageMargins left="0.78740157480314965" right="0.78740157480314965" top="0.7" bottom="0.57999999999999996" header="0.34" footer="0.41"/>
  <pageSetup paperSize="9" scale="80" orientation="landscape" horizontalDpi="300" verticalDpi="300" r:id="rId1"/>
  <headerFooter alignWithMargins="0"/>
  <rowBreaks count="1" manualBreakCount="1">
    <brk id="20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view="pageBreakPreview" zoomScaleNormal="100" zoomScaleSheetLayoutView="100" workbookViewId="0">
      <selection activeCell="F27" sqref="F27"/>
    </sheetView>
  </sheetViews>
  <sheetFormatPr defaultColWidth="9.28515625" defaultRowHeight="12.75" x14ac:dyDescent="0.2"/>
  <cols>
    <col min="1" max="1" width="62" style="20" customWidth="1"/>
    <col min="2" max="2" width="14.28515625" style="24" customWidth="1"/>
    <col min="3" max="3" width="14.28515625" style="12" customWidth="1"/>
    <col min="4" max="4" width="16.28515625" style="12" customWidth="1"/>
    <col min="5" max="5" width="14.28515625" style="486" customWidth="1"/>
    <col min="6" max="6" width="14.28515625" style="2" customWidth="1"/>
    <col min="7" max="7" width="11.28515625" style="2" bestFit="1" customWidth="1"/>
    <col min="8" max="8" width="10.7109375" style="2" bestFit="1" customWidth="1"/>
    <col min="9" max="9" width="11.28515625" style="2" bestFit="1" customWidth="1"/>
    <col min="10" max="10" width="9.28515625" style="2"/>
    <col min="11" max="11" width="10.28515625" style="2" bestFit="1" customWidth="1"/>
    <col min="12" max="16384" width="9.28515625" style="2"/>
  </cols>
  <sheetData>
    <row r="1" spans="1:256" s="132" customFormat="1" ht="15.75" x14ac:dyDescent="0.25">
      <c r="A1" s="123" t="s">
        <v>404</v>
      </c>
      <c r="B1" s="156"/>
      <c r="C1" s="128"/>
      <c r="D1" s="158"/>
      <c r="E1" s="484"/>
    </row>
    <row r="2" spans="1:256" s="132" customFormat="1" ht="15.75" x14ac:dyDescent="0.25">
      <c r="A2" s="123"/>
      <c r="B2" s="156"/>
      <c r="C2" s="128"/>
      <c r="D2" s="158"/>
      <c r="E2" s="484"/>
    </row>
    <row r="3" spans="1:256" s="132" customFormat="1" ht="15.75" x14ac:dyDescent="0.25">
      <c r="A3" s="123"/>
      <c r="B3" s="156"/>
      <c r="C3" s="128"/>
      <c r="D3" s="158"/>
      <c r="E3" s="484"/>
    </row>
    <row r="4" spans="1:256" s="132" customFormat="1" ht="15.75" x14ac:dyDescent="0.25">
      <c r="A4" s="604" t="s">
        <v>0</v>
      </c>
      <c r="B4" s="641"/>
      <c r="C4" s="641"/>
      <c r="D4" s="641"/>
      <c r="E4" s="484"/>
    </row>
    <row r="5" spans="1:256" s="132" customFormat="1" ht="15.75" x14ac:dyDescent="0.25">
      <c r="A5" s="604" t="s">
        <v>401</v>
      </c>
      <c r="B5" s="605"/>
      <c r="C5" s="605"/>
      <c r="D5" s="605"/>
      <c r="E5" s="485"/>
      <c r="F5" s="159"/>
      <c r="G5" s="159"/>
    </row>
    <row r="6" spans="1:256" s="132" customFormat="1" ht="15.75" x14ac:dyDescent="0.25">
      <c r="A6" s="604" t="s">
        <v>74</v>
      </c>
      <c r="B6" s="641"/>
      <c r="C6" s="641"/>
      <c r="D6" s="641"/>
      <c r="E6" s="484"/>
    </row>
    <row r="7" spans="1:256" ht="15.75" x14ac:dyDescent="0.25">
      <c r="A7" s="18"/>
      <c r="B7" s="23"/>
      <c r="C7" s="22"/>
      <c r="D7" s="22"/>
    </row>
    <row r="8" spans="1:256" ht="13.5" thickBot="1" x14ac:dyDescent="0.25">
      <c r="C8" s="640" t="s">
        <v>103</v>
      </c>
      <c r="D8" s="640"/>
    </row>
    <row r="9" spans="1:256" ht="13.5" thickBot="1" x14ac:dyDescent="0.25">
      <c r="A9" s="596" t="s">
        <v>19</v>
      </c>
      <c r="B9" s="642" t="s">
        <v>397</v>
      </c>
      <c r="C9" s="643"/>
      <c r="D9" s="644"/>
      <c r="F9" s="30"/>
      <c r="G9" s="30"/>
      <c r="H9" s="30"/>
      <c r="I9" s="30"/>
    </row>
    <row r="10" spans="1:256" s="21" customFormat="1" x14ac:dyDescent="0.2">
      <c r="A10" s="645"/>
      <c r="B10" s="638" t="s">
        <v>18</v>
      </c>
      <c r="C10" s="646" t="s">
        <v>58</v>
      </c>
      <c r="D10" s="636" t="s">
        <v>20</v>
      </c>
      <c r="E10" s="487"/>
      <c r="F10" s="39"/>
      <c r="G10" s="39"/>
      <c r="H10" s="39"/>
      <c r="I10" s="39"/>
    </row>
    <row r="11" spans="1:256" s="21" customFormat="1" x14ac:dyDescent="0.2">
      <c r="A11" s="645"/>
      <c r="B11" s="639"/>
      <c r="C11" s="647"/>
      <c r="D11" s="637"/>
      <c r="E11" s="487"/>
      <c r="F11" s="39"/>
      <c r="G11" s="39"/>
      <c r="H11" s="39"/>
      <c r="I11" s="39"/>
    </row>
    <row r="12" spans="1:256" x14ac:dyDescent="0.2">
      <c r="A12" s="105" t="s">
        <v>179</v>
      </c>
      <c r="B12" s="160"/>
      <c r="C12" s="161"/>
      <c r="D12" s="178">
        <f>D20+D27+D31</f>
        <v>348228342.80000001</v>
      </c>
      <c r="F12" s="30"/>
      <c r="G12" s="30"/>
      <c r="H12" s="30"/>
      <c r="I12" s="30"/>
    </row>
    <row r="13" spans="1:256" x14ac:dyDescent="0.2">
      <c r="A13" s="109" t="s">
        <v>180</v>
      </c>
      <c r="B13" s="160"/>
      <c r="C13" s="161"/>
      <c r="D13" s="162"/>
      <c r="F13" s="30"/>
      <c r="G13" s="30"/>
      <c r="H13" s="30"/>
      <c r="I13" s="30"/>
    </row>
    <row r="14" spans="1:256" s="93" customFormat="1" x14ac:dyDescent="0.2">
      <c r="A14" s="101" t="s">
        <v>181</v>
      </c>
      <c r="B14" s="163"/>
      <c r="C14" s="164"/>
      <c r="D14" s="165"/>
      <c r="E14" s="488"/>
      <c r="F14" s="40"/>
      <c r="G14" s="40"/>
      <c r="H14" s="40"/>
      <c r="I14" s="40"/>
      <c r="IV14" s="94">
        <f>SUM(D14:IU14)</f>
        <v>0</v>
      </c>
    </row>
    <row r="15" spans="1:256" ht="12.75" customHeight="1" x14ac:dyDescent="0.2">
      <c r="A15" s="168" t="s">
        <v>233</v>
      </c>
      <c r="B15" s="166">
        <v>422</v>
      </c>
      <c r="C15" s="166">
        <v>81190</v>
      </c>
      <c r="D15" s="166">
        <f>C15*B15</f>
        <v>34262180</v>
      </c>
      <c r="F15" s="30"/>
      <c r="G15" s="30"/>
      <c r="H15" s="30"/>
      <c r="I15" s="281"/>
    </row>
    <row r="16" spans="1:256" ht="12.75" customHeight="1" x14ac:dyDescent="0.2">
      <c r="A16" s="168" t="s">
        <v>248</v>
      </c>
      <c r="B16" s="166">
        <v>36</v>
      </c>
      <c r="C16" s="166">
        <v>602080</v>
      </c>
      <c r="D16" s="166">
        <f>C16*B16</f>
        <v>21674880</v>
      </c>
      <c r="F16" s="30"/>
      <c r="G16" s="30"/>
      <c r="H16" s="30"/>
      <c r="I16" s="281"/>
    </row>
    <row r="17" spans="1:11" ht="12.75" customHeight="1" x14ac:dyDescent="0.2">
      <c r="A17" s="168" t="s">
        <v>234</v>
      </c>
      <c r="B17" s="166">
        <v>197</v>
      </c>
      <c r="C17" s="166">
        <v>423940</v>
      </c>
      <c r="D17" s="166">
        <f>C17*B17</f>
        <v>83516180</v>
      </c>
      <c r="F17" s="30"/>
      <c r="G17" s="30"/>
      <c r="H17" s="30"/>
      <c r="I17" s="281"/>
    </row>
    <row r="18" spans="1:11" ht="12.75" customHeight="1" x14ac:dyDescent="0.2">
      <c r="A18" s="168" t="s">
        <v>249</v>
      </c>
      <c r="B18" s="166">
        <v>15</v>
      </c>
      <c r="C18" s="166">
        <v>912400</v>
      </c>
      <c r="D18" s="285">
        <f>C18*B18</f>
        <v>13686000</v>
      </c>
      <c r="E18" s="486">
        <f>SUM(D15:D18)</f>
        <v>153139240</v>
      </c>
      <c r="F18" s="30"/>
      <c r="G18" s="30"/>
      <c r="H18" s="30"/>
      <c r="I18" s="30"/>
    </row>
    <row r="19" spans="1:11" ht="12.75" customHeight="1" x14ac:dyDescent="0.2">
      <c r="A19" s="168" t="s">
        <v>421</v>
      </c>
      <c r="B19" s="169"/>
      <c r="C19" s="166"/>
      <c r="D19" s="285">
        <v>28997547</v>
      </c>
      <c r="E19" s="486">
        <f>SUM(D19:D19)</f>
        <v>28997547</v>
      </c>
      <c r="F19" s="281">
        <f>D20+D23</f>
        <v>294803195.80000001</v>
      </c>
      <c r="G19" s="281"/>
      <c r="H19" s="281"/>
      <c r="I19" s="281"/>
      <c r="K19" s="12"/>
    </row>
    <row r="20" spans="1:11" s="49" customFormat="1" x14ac:dyDescent="0.2">
      <c r="A20" s="110" t="s">
        <v>182</v>
      </c>
      <c r="B20" s="167"/>
      <c r="C20" s="170"/>
      <c r="D20" s="171">
        <f>SUM(D15:D19)</f>
        <v>182136787</v>
      </c>
      <c r="E20" s="489"/>
      <c r="F20" s="43"/>
      <c r="G20" s="43"/>
      <c r="H20" s="43"/>
      <c r="I20" s="43"/>
    </row>
    <row r="21" spans="1:11" s="49" customFormat="1" x14ac:dyDescent="0.2">
      <c r="A21" s="110"/>
      <c r="B21" s="167"/>
      <c r="C21" s="170"/>
      <c r="D21" s="171"/>
      <c r="E21" s="489"/>
      <c r="F21" s="43"/>
      <c r="G21" s="43"/>
      <c r="H21" s="43"/>
      <c r="I21" s="43"/>
    </row>
    <row r="22" spans="1:11" x14ac:dyDescent="0.2">
      <c r="A22" s="101" t="s">
        <v>183</v>
      </c>
      <c r="B22" s="97"/>
      <c r="C22" s="98"/>
      <c r="D22" s="99"/>
      <c r="F22" s="30"/>
      <c r="G22" s="30"/>
      <c r="H22" s="30"/>
      <c r="I22" s="30"/>
    </row>
    <row r="23" spans="1:11" x14ac:dyDescent="0.2">
      <c r="A23" s="100" t="s">
        <v>373</v>
      </c>
      <c r="B23" s="97"/>
      <c r="C23" s="98"/>
      <c r="D23" s="99">
        <v>112666408.80000003</v>
      </c>
      <c r="F23" s="30"/>
      <c r="G23" s="281"/>
      <c r="H23" s="30"/>
      <c r="I23" s="30"/>
    </row>
    <row r="24" spans="1:11" x14ac:dyDescent="0.2">
      <c r="A24" s="100" t="s">
        <v>374</v>
      </c>
      <c r="B24" s="97"/>
      <c r="C24" s="98"/>
      <c r="D24" s="99">
        <v>6359000</v>
      </c>
      <c r="F24" s="30"/>
      <c r="G24" s="281"/>
      <c r="H24" s="30"/>
      <c r="I24" s="30"/>
    </row>
    <row r="25" spans="1:11" x14ac:dyDescent="0.2">
      <c r="A25" s="100" t="s">
        <v>375</v>
      </c>
      <c r="B25" s="97"/>
      <c r="C25" s="98"/>
      <c r="D25" s="99">
        <v>4259642.9999999991</v>
      </c>
      <c r="F25" s="30"/>
      <c r="G25" s="281"/>
      <c r="H25" s="30"/>
      <c r="I25" s="30"/>
    </row>
    <row r="26" spans="1:11" x14ac:dyDescent="0.2">
      <c r="A26" s="100" t="s">
        <v>376</v>
      </c>
      <c r="B26" s="97"/>
      <c r="C26" s="98"/>
      <c r="D26" s="99">
        <v>1926504</v>
      </c>
      <c r="E26" s="486">
        <f>SUM(D25:D26)</f>
        <v>6186146.9999999991</v>
      </c>
      <c r="F26" s="281">
        <f>D27-D24</f>
        <v>118852555.80000003</v>
      </c>
      <c r="G26" s="281"/>
      <c r="H26" s="30"/>
      <c r="I26" s="30"/>
    </row>
    <row r="27" spans="1:11" x14ac:dyDescent="0.2">
      <c r="A27" s="110" t="s">
        <v>185</v>
      </c>
      <c r="B27" s="97"/>
      <c r="C27" s="98"/>
      <c r="D27" s="47">
        <f>SUM(D23:D26)</f>
        <v>125211555.80000003</v>
      </c>
      <c r="F27" s="30"/>
      <c r="G27" s="30"/>
      <c r="H27" s="30"/>
      <c r="I27" s="30"/>
    </row>
    <row r="28" spans="1:11" x14ac:dyDescent="0.2">
      <c r="A28" s="110"/>
      <c r="B28" s="97"/>
      <c r="C28" s="98"/>
      <c r="D28" s="47"/>
      <c r="F28" s="30"/>
      <c r="G28" s="30"/>
      <c r="H28" s="30"/>
      <c r="I28" s="30"/>
    </row>
    <row r="29" spans="1:11" s="49" customFormat="1" x14ac:dyDescent="0.2">
      <c r="A29" s="101" t="s">
        <v>186</v>
      </c>
      <c r="B29" s="46"/>
      <c r="C29" s="45"/>
      <c r="D29" s="47"/>
      <c r="E29" s="489"/>
      <c r="F29" s="43"/>
      <c r="G29" s="43"/>
      <c r="H29" s="48"/>
      <c r="I29" s="48"/>
    </row>
    <row r="30" spans="1:11" x14ac:dyDescent="0.2">
      <c r="A30" s="100" t="s">
        <v>60</v>
      </c>
      <c r="B30" s="97"/>
      <c r="C30" s="98"/>
      <c r="D30" s="99">
        <v>40880000</v>
      </c>
      <c r="E30" s="490"/>
      <c r="F30" s="280"/>
      <c r="G30" s="280"/>
      <c r="H30" s="281"/>
      <c r="I30" s="30"/>
    </row>
    <row r="31" spans="1:11" s="49" customFormat="1" x14ac:dyDescent="0.2">
      <c r="A31" s="101" t="s">
        <v>187</v>
      </c>
      <c r="B31" s="46"/>
      <c r="C31" s="45"/>
      <c r="D31" s="47">
        <f>SUM(D30:D30)</f>
        <v>40880000</v>
      </c>
      <c r="E31" s="489"/>
      <c r="F31" s="43"/>
      <c r="G31" s="43"/>
      <c r="H31" s="283"/>
      <c r="I31" s="43"/>
    </row>
    <row r="32" spans="1:11" s="49" customFormat="1" x14ac:dyDescent="0.2">
      <c r="A32" s="101"/>
      <c r="B32" s="46"/>
      <c r="C32" s="45"/>
      <c r="D32" s="47"/>
      <c r="E32" s="489"/>
      <c r="F32" s="43"/>
      <c r="G32" s="43"/>
      <c r="H32" s="43"/>
      <c r="I32" s="43"/>
    </row>
    <row r="33" spans="1:9" x14ac:dyDescent="0.2">
      <c r="A33" s="172" t="s">
        <v>188</v>
      </c>
      <c r="B33" s="97"/>
      <c r="C33" s="98"/>
      <c r="D33" s="144">
        <f>D38</f>
        <v>88910772.609999999</v>
      </c>
      <c r="F33" s="30"/>
      <c r="G33" s="30"/>
      <c r="H33" s="30"/>
      <c r="I33" s="30"/>
    </row>
    <row r="34" spans="1:9" x14ac:dyDescent="0.2">
      <c r="A34" s="103" t="s">
        <v>189</v>
      </c>
      <c r="B34" s="97"/>
      <c r="C34" s="98"/>
      <c r="D34" s="99">
        <v>82706772.609999999</v>
      </c>
      <c r="F34" s="30"/>
      <c r="G34" s="30"/>
      <c r="H34" s="30"/>
      <c r="I34" s="30"/>
    </row>
    <row r="35" spans="1:9" x14ac:dyDescent="0.2">
      <c r="A35" s="103" t="s">
        <v>190</v>
      </c>
      <c r="B35" s="97"/>
      <c r="C35" s="98"/>
      <c r="D35" s="99">
        <v>2795000</v>
      </c>
      <c r="F35" s="30"/>
      <c r="G35" s="30"/>
      <c r="H35" s="30"/>
      <c r="I35" s="30"/>
    </row>
    <row r="36" spans="1:9" x14ac:dyDescent="0.2">
      <c r="A36" s="103" t="s">
        <v>191</v>
      </c>
      <c r="B36" s="97"/>
      <c r="C36" s="98"/>
      <c r="D36" s="99">
        <v>3304000</v>
      </c>
      <c r="F36" s="30"/>
      <c r="G36" s="30"/>
      <c r="H36" s="30"/>
      <c r="I36" s="30"/>
    </row>
    <row r="37" spans="1:9" x14ac:dyDescent="0.2">
      <c r="A37" s="103" t="s">
        <v>250</v>
      </c>
      <c r="B37" s="97"/>
      <c r="C37" s="98"/>
      <c r="D37" s="99">
        <v>105000</v>
      </c>
      <c r="F37" s="30"/>
      <c r="G37" s="30"/>
      <c r="H37" s="30"/>
      <c r="I37" s="30"/>
    </row>
    <row r="38" spans="1:9" x14ac:dyDescent="0.2">
      <c r="A38" s="110" t="s">
        <v>192</v>
      </c>
      <c r="B38" s="97"/>
      <c r="C38" s="98"/>
      <c r="D38" s="47">
        <f>SUM(D34:D37)</f>
        <v>88910772.609999999</v>
      </c>
      <c r="F38" s="30"/>
      <c r="G38" s="30"/>
      <c r="H38" s="30"/>
      <c r="I38" s="30"/>
    </row>
    <row r="39" spans="1:9" x14ac:dyDescent="0.2">
      <c r="A39" s="110"/>
      <c r="B39" s="97"/>
      <c r="C39" s="98"/>
      <c r="D39" s="47"/>
      <c r="F39" s="30"/>
      <c r="G39" s="30"/>
      <c r="H39" s="30"/>
      <c r="I39" s="30"/>
    </row>
    <row r="40" spans="1:9" x14ac:dyDescent="0.2">
      <c r="A40" s="172" t="s">
        <v>237</v>
      </c>
      <c r="B40" s="97"/>
      <c r="C40" s="98"/>
      <c r="D40" s="276">
        <f>SUM(D41)</f>
        <v>0</v>
      </c>
      <c r="F40" s="30"/>
      <c r="G40" s="30"/>
      <c r="H40" s="30"/>
      <c r="I40" s="30"/>
    </row>
    <row r="41" spans="1:9" x14ac:dyDescent="0.2">
      <c r="A41" s="103" t="s">
        <v>238</v>
      </c>
      <c r="B41" s="97"/>
      <c r="C41" s="98"/>
      <c r="D41" s="99">
        <v>0</v>
      </c>
      <c r="F41" s="30"/>
      <c r="G41" s="30"/>
      <c r="H41" s="30"/>
      <c r="I41" s="30"/>
    </row>
    <row r="42" spans="1:9" x14ac:dyDescent="0.2">
      <c r="A42" s="110"/>
      <c r="B42" s="97"/>
      <c r="C42" s="98"/>
      <c r="D42" s="47"/>
      <c r="F42" s="30"/>
      <c r="G42" s="30"/>
      <c r="H42" s="30"/>
      <c r="I42" s="30"/>
    </row>
    <row r="43" spans="1:9" s="17" customFormat="1" x14ac:dyDescent="0.2">
      <c r="A43" s="105" t="s">
        <v>193</v>
      </c>
      <c r="B43" s="95"/>
      <c r="C43" s="96"/>
      <c r="D43" s="144">
        <f>D44+D48</f>
        <v>305403196</v>
      </c>
      <c r="E43" s="491"/>
      <c r="F43" s="41"/>
      <c r="G43" s="41"/>
      <c r="H43" s="41"/>
      <c r="I43" s="41"/>
    </row>
    <row r="44" spans="1:9" s="70" customFormat="1" x14ac:dyDescent="0.2">
      <c r="A44" s="109" t="s">
        <v>194</v>
      </c>
      <c r="B44" s="273"/>
      <c r="C44" s="274"/>
      <c r="D44" s="275">
        <f>SUM(D45:D47)</f>
        <v>10600000</v>
      </c>
      <c r="E44" s="492"/>
      <c r="F44" s="104"/>
      <c r="G44" s="104"/>
      <c r="H44" s="104"/>
      <c r="I44" s="104"/>
    </row>
    <row r="45" spans="1:9" s="70" customFormat="1" x14ac:dyDescent="0.2">
      <c r="A45" s="100" t="s">
        <v>298</v>
      </c>
      <c r="B45" s="106"/>
      <c r="C45" s="107"/>
      <c r="D45" s="108">
        <v>7000000</v>
      </c>
      <c r="E45" s="492"/>
      <c r="F45" s="104"/>
      <c r="G45" s="104"/>
      <c r="H45" s="104"/>
      <c r="I45" s="104"/>
    </row>
    <row r="46" spans="1:9" s="70" customFormat="1" x14ac:dyDescent="0.2">
      <c r="A46" s="100" t="s">
        <v>377</v>
      </c>
      <c r="B46" s="106"/>
      <c r="C46" s="107"/>
      <c r="D46" s="108">
        <v>3600000</v>
      </c>
      <c r="E46" s="493"/>
      <c r="F46" s="104"/>
      <c r="G46" s="104"/>
      <c r="H46" s="104"/>
      <c r="I46" s="104"/>
    </row>
    <row r="47" spans="1:9" s="70" customFormat="1" x14ac:dyDescent="0.2">
      <c r="A47" s="100" t="s">
        <v>387</v>
      </c>
      <c r="B47" s="106"/>
      <c r="C47" s="107"/>
      <c r="D47" s="108"/>
      <c r="E47" s="493"/>
      <c r="F47" s="104"/>
      <c r="G47" s="104"/>
      <c r="H47" s="104"/>
      <c r="I47" s="104"/>
    </row>
    <row r="48" spans="1:9" s="70" customFormat="1" x14ac:dyDescent="0.2">
      <c r="A48" s="109" t="s">
        <v>235</v>
      </c>
      <c r="B48" s="273"/>
      <c r="C48" s="274"/>
      <c r="D48" s="275">
        <f>SUM(D49)</f>
        <v>294803196</v>
      </c>
      <c r="E48" s="493"/>
      <c r="F48" s="104"/>
      <c r="G48" s="104"/>
      <c r="H48" s="104"/>
      <c r="I48" s="104"/>
    </row>
    <row r="49" spans="1:9" s="70" customFormat="1" x14ac:dyDescent="0.2">
      <c r="A49" s="100" t="s">
        <v>236</v>
      </c>
      <c r="B49" s="106"/>
      <c r="C49" s="107"/>
      <c r="D49" s="171">
        <v>294803196</v>
      </c>
      <c r="E49" s="492">
        <f>D20+D23</f>
        <v>294803195.80000001</v>
      </c>
      <c r="F49" s="279"/>
      <c r="G49" s="104"/>
      <c r="H49" s="104"/>
      <c r="I49" s="104"/>
    </row>
    <row r="50" spans="1:9" s="70" customFormat="1" x14ac:dyDescent="0.2">
      <c r="A50" s="100"/>
      <c r="B50" s="106"/>
      <c r="C50" s="107"/>
      <c r="D50" s="108"/>
      <c r="E50" s="492"/>
      <c r="F50" s="104"/>
      <c r="G50" s="104"/>
      <c r="H50" s="104"/>
      <c r="I50" s="104"/>
    </row>
    <row r="51" spans="1:9" s="17" customFormat="1" ht="13.5" thickBot="1" x14ac:dyDescent="0.25">
      <c r="A51" s="102" t="s">
        <v>55</v>
      </c>
      <c r="B51" s="173"/>
      <c r="C51" s="174"/>
      <c r="D51" s="154">
        <f>D12+D33+D40+D43</f>
        <v>742542311.41000009</v>
      </c>
      <c r="E51" s="491"/>
      <c r="F51" s="286"/>
      <c r="G51" s="41"/>
      <c r="H51" s="41"/>
      <c r="I51" s="41"/>
    </row>
  </sheetData>
  <mergeCells count="9">
    <mergeCell ref="D10:D11"/>
    <mergeCell ref="B10:B11"/>
    <mergeCell ref="C8:D8"/>
    <mergeCell ref="A4:D4"/>
    <mergeCell ref="A5:D5"/>
    <mergeCell ref="A6:D6"/>
    <mergeCell ref="B9:D9"/>
    <mergeCell ref="A9:A11"/>
    <mergeCell ref="C10:C11"/>
  </mergeCell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Normal="100" zoomScaleSheetLayoutView="100" workbookViewId="0">
      <selection activeCell="A3" sqref="A3:F3"/>
    </sheetView>
  </sheetViews>
  <sheetFormatPr defaultColWidth="9.28515625" defaultRowHeight="15.75" x14ac:dyDescent="0.25"/>
  <cols>
    <col min="1" max="1" width="16.7109375" style="282" customWidth="1"/>
    <col min="2" max="2" width="14.28515625" style="58" customWidth="1"/>
    <col min="3" max="3" width="17.28515625" style="58" customWidth="1"/>
    <col min="4" max="6" width="19.42578125" style="58" customWidth="1"/>
    <col min="7" max="7" width="16.85546875" style="58" customWidth="1"/>
    <col min="8" max="8" width="11.28515625" style="58" bestFit="1" customWidth="1"/>
    <col min="9" max="9" width="14.7109375" style="58" customWidth="1"/>
    <col min="10" max="10" width="17" style="58" customWidth="1"/>
    <col min="11" max="16384" width="9.28515625" style="58"/>
  </cols>
  <sheetData>
    <row r="1" spans="1:7" s="127" customFormat="1" x14ac:dyDescent="0.25">
      <c r="A1" s="183" t="s">
        <v>406</v>
      </c>
    </row>
    <row r="2" spans="1:7" s="127" customFormat="1" x14ac:dyDescent="0.25">
      <c r="A2" s="282"/>
    </row>
    <row r="3" spans="1:7" s="127" customFormat="1" x14ac:dyDescent="0.25">
      <c r="A3" s="604" t="s">
        <v>0</v>
      </c>
      <c r="B3" s="604"/>
      <c r="C3" s="604"/>
      <c r="D3" s="604"/>
      <c r="E3" s="604"/>
      <c r="F3" s="604"/>
    </row>
    <row r="4" spans="1:7" s="127" customFormat="1" x14ac:dyDescent="0.25">
      <c r="A4" s="663" t="s">
        <v>407</v>
      </c>
      <c r="B4" s="663"/>
      <c r="C4" s="663"/>
      <c r="D4" s="663"/>
      <c r="E4" s="663"/>
      <c r="F4" s="663"/>
    </row>
    <row r="6" spans="1:7" ht="16.5" thickBot="1" x14ac:dyDescent="0.3">
      <c r="B6" s="127"/>
      <c r="C6" s="127"/>
      <c r="D6" s="127"/>
      <c r="E6" s="127"/>
      <c r="F6" s="127"/>
      <c r="G6" s="360"/>
    </row>
    <row r="7" spans="1:7" s="361" customFormat="1" ht="12.75" customHeight="1" x14ac:dyDescent="0.2">
      <c r="A7" s="660" t="s">
        <v>57</v>
      </c>
      <c r="B7" s="657" t="s">
        <v>409</v>
      </c>
      <c r="C7" s="648" t="s">
        <v>405</v>
      </c>
      <c r="D7" s="651" t="s">
        <v>306</v>
      </c>
      <c r="E7" s="651" t="s">
        <v>422</v>
      </c>
      <c r="F7" s="654" t="s">
        <v>423</v>
      </c>
      <c r="G7" s="651" t="s">
        <v>71</v>
      </c>
    </row>
    <row r="8" spans="1:7" s="361" customFormat="1" ht="25.5" customHeight="1" x14ac:dyDescent="0.2">
      <c r="A8" s="661"/>
      <c r="B8" s="658"/>
      <c r="C8" s="649"/>
      <c r="D8" s="652"/>
      <c r="E8" s="652"/>
      <c r="F8" s="655"/>
      <c r="G8" s="652"/>
    </row>
    <row r="9" spans="1:7" s="380" customFormat="1" ht="71.650000000000006" customHeight="1" thickBot="1" x14ac:dyDescent="0.25">
      <c r="A9" s="662"/>
      <c r="B9" s="659"/>
      <c r="C9" s="650"/>
      <c r="D9" s="653"/>
      <c r="E9" s="653"/>
      <c r="F9" s="656"/>
      <c r="G9" s="653"/>
    </row>
    <row r="10" spans="1:7" s="361" customFormat="1" ht="19.149999999999999" customHeight="1" thickBot="1" x14ac:dyDescent="0.25">
      <c r="A10" s="362" t="s">
        <v>3</v>
      </c>
      <c r="B10" s="362" t="s">
        <v>4</v>
      </c>
      <c r="C10" s="362" t="s">
        <v>5</v>
      </c>
      <c r="D10" s="362" t="s">
        <v>8</v>
      </c>
      <c r="E10" s="362" t="s">
        <v>9</v>
      </c>
      <c r="F10" s="362" t="s">
        <v>10</v>
      </c>
      <c r="G10" s="362" t="s">
        <v>11</v>
      </c>
    </row>
    <row r="11" spans="1:7" ht="16.5" customHeight="1" x14ac:dyDescent="0.25">
      <c r="A11" s="363" t="s">
        <v>43</v>
      </c>
      <c r="B11" s="463">
        <v>939</v>
      </c>
      <c r="C11" s="588">
        <f>'6.a.hozzájárulás részl.'!S9</f>
        <v>55</v>
      </c>
      <c r="D11" s="364">
        <f>'6.a.hozzájárulás részl.'!J9</f>
        <v>100890.52281498298</v>
      </c>
      <c r="E11" s="590">
        <f>'6.a.hozzájárulás részl.'!O9</f>
        <v>150614.22625804009</v>
      </c>
      <c r="F11" s="366">
        <f>'6.a.hozzájárulás részl.'!Y9</f>
        <v>1801185.0835820893</v>
      </c>
      <c r="G11" s="365">
        <f t="shared" ref="G11:G25" si="0">SUM(D11:F11)</f>
        <v>2052689.8326551123</v>
      </c>
    </row>
    <row r="12" spans="1:7" ht="17.25" customHeight="1" x14ac:dyDescent="0.25">
      <c r="A12" s="367" t="s">
        <v>39</v>
      </c>
      <c r="B12" s="395">
        <v>1926</v>
      </c>
      <c r="C12" s="588">
        <f>'6.a.hozzájárulás részl.'!S10</f>
        <v>2</v>
      </c>
      <c r="D12" s="364">
        <f>'6.a.hozzájárulás részl.'!J10</f>
        <v>206938.3886492622</v>
      </c>
      <c r="E12" s="590">
        <f>'6.a.hozzájárulás részl.'!O10</f>
        <v>308927.58229284902</v>
      </c>
      <c r="F12" s="366">
        <f>'6.a.hozzájárulás részl.'!Y10</f>
        <v>1262623.9194029851</v>
      </c>
      <c r="G12" s="365">
        <f t="shared" si="0"/>
        <v>1778489.8903450964</v>
      </c>
    </row>
    <row r="13" spans="1:7" ht="16.5" customHeight="1" x14ac:dyDescent="0.25">
      <c r="A13" s="367" t="s">
        <v>44</v>
      </c>
      <c r="B13" s="395">
        <v>3305</v>
      </c>
      <c r="C13" s="588">
        <f>'6.a.hozzájárulás részl.'!S11</f>
        <v>46</v>
      </c>
      <c r="D13" s="364">
        <f>'6.a.hozzájárulás részl.'!J11</f>
        <v>355104.55580779415</v>
      </c>
      <c r="E13" s="590">
        <f>'6.a.hozzájárulás részl.'!O11</f>
        <v>530117.16483793664</v>
      </c>
      <c r="F13" s="366">
        <f>'6.a.hozzájárulás részl.'!Y11</f>
        <v>13043460.976268655</v>
      </c>
      <c r="G13" s="365">
        <f t="shared" si="0"/>
        <v>13928682.696914386</v>
      </c>
    </row>
    <row r="14" spans="1:7" ht="16.5" customHeight="1" x14ac:dyDescent="0.25">
      <c r="A14" s="367" t="s">
        <v>45</v>
      </c>
      <c r="B14" s="395">
        <v>962</v>
      </c>
      <c r="C14" s="588">
        <f>'6.a.hozzájárulás részl.'!S12</f>
        <v>46</v>
      </c>
      <c r="D14" s="364">
        <f>'6.a.hozzájárulás részl.'!J12</f>
        <v>103361.74967839575</v>
      </c>
      <c r="E14" s="590">
        <f>'6.a.hozzájárulás részl.'!O12</f>
        <v>154303.3926094085</v>
      </c>
      <c r="F14" s="366">
        <f>'6.a.hozzájárulás részl.'!Y12</f>
        <v>4271443.3962686565</v>
      </c>
      <c r="G14" s="365">
        <f t="shared" si="0"/>
        <v>4529108.5385564603</v>
      </c>
    </row>
    <row r="15" spans="1:7" ht="16.5" customHeight="1" x14ac:dyDescent="0.25">
      <c r="A15" s="367" t="s">
        <v>40</v>
      </c>
      <c r="B15" s="395">
        <v>11453</v>
      </c>
      <c r="C15" s="588">
        <f>'6.a.hozzájárulás részl.'!S13</f>
        <v>93</v>
      </c>
      <c r="D15" s="364">
        <f>'6.a.hozzájárulás részl.'!J13</f>
        <v>1230563.5333333332</v>
      </c>
      <c r="E15" s="590">
        <f>'6.a.hozzájárulás részl.'!O13</f>
        <v>1837044.4444444443</v>
      </c>
      <c r="F15" s="366">
        <f>'6.a.hozzájárulás részl.'!Y13</f>
        <v>21887516.572238807</v>
      </c>
      <c r="G15" s="365">
        <f t="shared" si="0"/>
        <v>24955124.550016582</v>
      </c>
    </row>
    <row r="16" spans="1:7" ht="16.5" customHeight="1" x14ac:dyDescent="0.25">
      <c r="A16" s="367" t="s">
        <v>46</v>
      </c>
      <c r="B16" s="395">
        <v>658</v>
      </c>
      <c r="C16" s="588">
        <f>'6.a.hozzájárulás részl.'!S14</f>
        <v>4</v>
      </c>
      <c r="D16" s="364">
        <f>'6.a.hozzájárulás részl.'!J14</f>
        <v>70698.577222852822</v>
      </c>
      <c r="E16" s="590">
        <f>'6.a.hozzájárulás részl.'!O14</f>
        <v>105542.23735653928</v>
      </c>
      <c r="F16" s="366">
        <f>'6.a.hozzájárulás részl.'!Y14</f>
        <v>922595.73880597029</v>
      </c>
      <c r="G16" s="365">
        <f t="shared" si="0"/>
        <v>1098836.5533853625</v>
      </c>
    </row>
    <row r="17" spans="1:10" ht="16.5" customHeight="1" x14ac:dyDescent="0.25">
      <c r="A17" s="367" t="s">
        <v>41</v>
      </c>
      <c r="B17" s="395">
        <v>2798</v>
      </c>
      <c r="C17" s="588">
        <f>'6.a.hozzájárulás részl.'!S15</f>
        <v>51</v>
      </c>
      <c r="D17" s="364">
        <f>'6.a.hozzájárulás részl.'!J15</f>
        <v>300630.12016647746</v>
      </c>
      <c r="E17" s="590">
        <f>'6.a.hozzájárulás részl.'!O15</f>
        <v>448795.10657081596</v>
      </c>
      <c r="F17" s="366">
        <f>'6.a.hozzájárulás részl.'!Y15</f>
        <v>13259015.554776121</v>
      </c>
      <c r="G17" s="365">
        <f t="shared" si="0"/>
        <v>14008440.781513415</v>
      </c>
    </row>
    <row r="18" spans="1:10" ht="16.5" customHeight="1" x14ac:dyDescent="0.25">
      <c r="A18" s="367" t="s">
        <v>47</v>
      </c>
      <c r="B18" s="395">
        <v>1890</v>
      </c>
      <c r="C18" s="588">
        <f>'6.a.hozzájárulás részl.'!S16</f>
        <v>24</v>
      </c>
      <c r="D18" s="364">
        <f>'6.a.hozzájárulás részl.'!J16</f>
        <v>203070.38138479</v>
      </c>
      <c r="E18" s="590">
        <f>'6.a.hozzájárulás részl.'!O16</f>
        <v>303153.23496027238</v>
      </c>
      <c r="F18" s="366">
        <f>'6.a.hozzájárulás részl.'!Y16</f>
        <v>4192235.4728358211</v>
      </c>
      <c r="G18" s="365">
        <f t="shared" si="0"/>
        <v>4698459.089180883</v>
      </c>
    </row>
    <row r="19" spans="1:10" ht="16.5" customHeight="1" x14ac:dyDescent="0.25">
      <c r="A19" s="367" t="s">
        <v>48</v>
      </c>
      <c r="B19" s="395">
        <v>678</v>
      </c>
      <c r="C19" s="588">
        <f>'6.a.hozzájárulás részl.'!S17</f>
        <v>5</v>
      </c>
      <c r="D19" s="364">
        <f>'6.a.hozzájárulás részl.'!J17</f>
        <v>72847.470147559594</v>
      </c>
      <c r="E19" s="590">
        <f>'6.a.hozzájárulás részl.'!O17</f>
        <v>108750.20809685963</v>
      </c>
      <c r="F19" s="366">
        <f>'6.a.hozzájárulás részl.'!Y17</f>
        <v>1062020.0485074627</v>
      </c>
      <c r="G19" s="365">
        <f t="shared" si="0"/>
        <v>1243617.7267518819</v>
      </c>
    </row>
    <row r="20" spans="1:10" ht="16.5" customHeight="1" x14ac:dyDescent="0.25">
      <c r="A20" s="367" t="s">
        <v>49</v>
      </c>
      <c r="B20" s="395">
        <v>1462</v>
      </c>
      <c r="C20" s="588">
        <f>'6.a.hozzájárulás részl.'!S18</f>
        <v>47</v>
      </c>
      <c r="D20" s="364">
        <f>'6.a.hozzájárulás részl.'!J18</f>
        <v>157084.07279606507</v>
      </c>
      <c r="E20" s="590">
        <f>'6.a.hozzájárulás részl.'!O18</f>
        <v>234502.66111741707</v>
      </c>
      <c r="F20" s="366">
        <f>'6.a.hozzájárulás részl.'!Y18</f>
        <v>9872168.8559701499</v>
      </c>
      <c r="G20" s="365">
        <f t="shared" si="0"/>
        <v>10263755.589883633</v>
      </c>
    </row>
    <row r="21" spans="1:10" ht="16.5" customHeight="1" x14ac:dyDescent="0.25">
      <c r="A21" s="367" t="s">
        <v>42</v>
      </c>
      <c r="B21" s="395">
        <v>2621</v>
      </c>
      <c r="C21" s="588">
        <f>'6.a.hozzájárulás részl.'!S19</f>
        <v>73</v>
      </c>
      <c r="D21" s="364">
        <f>'6.a.hozzájárulás részl.'!J19</f>
        <v>281612.41778282251</v>
      </c>
      <c r="E21" s="590">
        <f>'6.a.hozzájárulás részl.'!O19</f>
        <v>420404.56551898096</v>
      </c>
      <c r="F21" s="366">
        <f>'6.a.hozzájárulás részl.'!Y19</f>
        <v>15562443.258208955</v>
      </c>
      <c r="G21" s="365">
        <f t="shared" si="0"/>
        <v>16264460.241510758</v>
      </c>
    </row>
    <row r="22" spans="1:10" ht="16.5" customHeight="1" x14ac:dyDescent="0.25">
      <c r="A22" s="367" t="s">
        <v>50</v>
      </c>
      <c r="B22" s="395">
        <v>2822</v>
      </c>
      <c r="C22" s="588">
        <f>'6.a.hozzájárulás részl.'!S20</f>
        <v>72</v>
      </c>
      <c r="D22" s="364">
        <f>'6.a.hozzájárulás részl.'!J20</f>
        <v>303208.79167612561</v>
      </c>
      <c r="E22" s="590">
        <f>'6.a.hozzájárulás részl.'!O20</f>
        <v>452644.67145920038</v>
      </c>
      <c r="F22" s="366">
        <f>'6.a.hozzájárulás részl.'!Y20</f>
        <v>11305271.108507464</v>
      </c>
      <c r="G22" s="365">
        <f t="shared" si="0"/>
        <v>12061124.57164279</v>
      </c>
    </row>
    <row r="23" spans="1:10" ht="16.5" customHeight="1" x14ac:dyDescent="0.25">
      <c r="A23" s="367" t="s">
        <v>51</v>
      </c>
      <c r="B23" s="395">
        <v>4302</v>
      </c>
      <c r="C23" s="588">
        <f>'6.a.hozzájárulás részl.'!S21</f>
        <v>49</v>
      </c>
      <c r="D23" s="364">
        <f>'6.a.hozzájárulás részl.'!J21</f>
        <v>462226.86810442677</v>
      </c>
      <c r="E23" s="590">
        <f>'6.a.hozzájárulás részl.'!O21</f>
        <v>690034.50624290574</v>
      </c>
      <c r="F23" s="366">
        <f>'6.a.hozzájárulás részl.'!Y21</f>
        <v>6360891.2553731352</v>
      </c>
      <c r="G23" s="365">
        <f t="shared" si="0"/>
        <v>7513152.6297204681</v>
      </c>
    </row>
    <row r="24" spans="1:10" ht="16.5" customHeight="1" x14ac:dyDescent="0.25">
      <c r="A24" s="367" t="s">
        <v>52</v>
      </c>
      <c r="B24" s="395">
        <v>3065</v>
      </c>
      <c r="C24" s="588">
        <f>'6.a.hozzájárulás részl.'!S22</f>
        <v>58</v>
      </c>
      <c r="D24" s="364">
        <f>'6.a.hozzájárulás részl.'!J22</f>
        <v>329317.84071131289</v>
      </c>
      <c r="E24" s="590">
        <f>'6.a.hozzájárulás részl.'!O22</f>
        <v>491621.51595409255</v>
      </c>
      <c r="F24" s="366">
        <f>'6.a.hozzájárulás részl.'!Y22</f>
        <v>5646436.3926865682</v>
      </c>
      <c r="G24" s="365">
        <f t="shared" si="0"/>
        <v>6467375.7493519736</v>
      </c>
    </row>
    <row r="25" spans="1:10" ht="16.5" customHeight="1" thickBot="1" x14ac:dyDescent="0.3">
      <c r="A25" s="369" t="s">
        <v>53</v>
      </c>
      <c r="B25" s="399">
        <v>764</v>
      </c>
      <c r="C25" s="588">
        <f>'6.a.hozzájárulás részl.'!S23</f>
        <v>45</v>
      </c>
      <c r="D25" s="364">
        <f>'6.a.hozzájárulás részl.'!J23</f>
        <v>82087.709723798704</v>
      </c>
      <c r="E25" s="590">
        <f>'6.a.hozzájárulás részl.'!O23</f>
        <v>122544.48228023711</v>
      </c>
      <c r="F25" s="366">
        <f>'6.a.hozzájárulás részl.'!Y23</f>
        <v>2217101.1665671645</v>
      </c>
      <c r="G25" s="365">
        <f t="shared" si="0"/>
        <v>2421733.3585712002</v>
      </c>
      <c r="H25" s="368"/>
    </row>
    <row r="26" spans="1:10" ht="16.5" customHeight="1" thickBot="1" x14ac:dyDescent="0.3">
      <c r="A26" s="370" t="s">
        <v>54</v>
      </c>
      <c r="B26" s="371">
        <f>SUM(B11:B25)</f>
        <v>39645</v>
      </c>
      <c r="C26" s="372">
        <f t="shared" ref="C26" si="1">SUM(C11:C25)</f>
        <v>670</v>
      </c>
      <c r="D26" s="373">
        <f t="shared" ref="D26:G26" si="2">SUM(D11:D25)</f>
        <v>4259642.9999999991</v>
      </c>
      <c r="E26" s="373">
        <f t="shared" si="2"/>
        <v>6359000</v>
      </c>
      <c r="F26" s="373">
        <f t="shared" si="2"/>
        <v>112666408.80000003</v>
      </c>
      <c r="G26" s="373">
        <f t="shared" si="2"/>
        <v>123285051.80000001</v>
      </c>
      <c r="H26" s="368">
        <v>1926504</v>
      </c>
      <c r="I26" s="368"/>
      <c r="J26" s="368">
        <f>G26+H26</f>
        <v>125211555.80000001</v>
      </c>
    </row>
    <row r="27" spans="1:10" s="379" customFormat="1" x14ac:dyDescent="0.25">
      <c r="A27" s="374"/>
      <c r="B27" s="375"/>
      <c r="C27" s="376"/>
      <c r="D27" s="376"/>
      <c r="E27" s="376"/>
      <c r="F27" s="377"/>
      <c r="G27" s="378"/>
    </row>
  </sheetData>
  <mergeCells count="9">
    <mergeCell ref="A3:F3"/>
    <mergeCell ref="C7:C9"/>
    <mergeCell ref="G7:G9"/>
    <mergeCell ref="F7:F9"/>
    <mergeCell ref="B7:B9"/>
    <mergeCell ref="A7:A9"/>
    <mergeCell ref="A4:F4"/>
    <mergeCell ref="D7:D9"/>
    <mergeCell ref="E7:E9"/>
  </mergeCells>
  <phoneticPr fontId="2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6" orientation="landscape" verticalDpi="598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view="pageBreakPreview" topLeftCell="A7" zoomScaleNormal="100" zoomScaleSheetLayoutView="100" workbookViewId="0">
      <selection activeCell="A2" sqref="A2:K2"/>
    </sheetView>
  </sheetViews>
  <sheetFormatPr defaultColWidth="9.28515625" defaultRowHeight="15" x14ac:dyDescent="0.25"/>
  <cols>
    <col min="1" max="2" width="15.85546875" style="382" customWidth="1"/>
    <col min="3" max="3" width="13.5703125" style="383" customWidth="1"/>
    <col min="4" max="6" width="16.28515625" style="383" customWidth="1"/>
    <col min="7" max="8" width="12.28515625" style="383" customWidth="1"/>
    <col min="9" max="10" width="13.28515625" style="383" customWidth="1"/>
    <col min="11" max="11" width="15.7109375" style="383" customWidth="1"/>
    <col min="12" max="12" width="15.85546875" style="382" customWidth="1"/>
    <col min="13" max="13" width="13.5703125" style="383" customWidth="1"/>
    <col min="14" max="14" width="17.28515625" style="383" customWidth="1"/>
    <col min="15" max="15" width="14.5703125" style="383" customWidth="1"/>
    <col min="16" max="16" width="12" style="383" customWidth="1"/>
    <col min="17" max="17" width="15.85546875" style="382" customWidth="1"/>
    <col min="18" max="18" width="13.28515625" style="382" customWidth="1"/>
    <col min="19" max="19" width="13.28515625" style="383" customWidth="1"/>
    <col min="20" max="20" width="12.5703125" style="383" customWidth="1"/>
    <col min="21" max="21" width="9.85546875" style="383" customWidth="1"/>
    <col min="22" max="22" width="10.5703125" style="383" bestFit="1" customWidth="1"/>
    <col min="23" max="23" width="11.28515625" style="383" customWidth="1"/>
    <col min="24" max="24" width="10.42578125" style="383" customWidth="1"/>
    <col min="25" max="25" width="11.7109375" style="383" customWidth="1"/>
    <col min="26" max="28" width="10.42578125" style="383" customWidth="1"/>
    <col min="29" max="29" width="15.85546875" style="382" customWidth="1"/>
    <col min="30" max="31" width="12.5703125" style="383" customWidth="1"/>
    <col min="32" max="32" width="20.7109375" style="383" customWidth="1"/>
    <col min="33" max="34" width="12.7109375" style="383" bestFit="1" customWidth="1"/>
    <col min="35" max="16384" width="9.28515625" style="383"/>
  </cols>
  <sheetData>
    <row r="1" spans="1:34" x14ac:dyDescent="0.25">
      <c r="A1" s="385" t="s">
        <v>408</v>
      </c>
      <c r="B1" s="385"/>
      <c r="L1" s="385" t="s">
        <v>408</v>
      </c>
      <c r="Q1" s="385" t="s">
        <v>408</v>
      </c>
      <c r="R1" s="385"/>
      <c r="AC1" s="385" t="s">
        <v>408</v>
      </c>
    </row>
    <row r="2" spans="1:34" x14ac:dyDescent="0.25">
      <c r="A2" s="716" t="s">
        <v>0</v>
      </c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 t="s">
        <v>0</v>
      </c>
      <c r="M2" s="716"/>
      <c r="N2" s="716"/>
      <c r="O2" s="716"/>
      <c r="P2" s="716"/>
      <c r="Q2" s="716" t="s">
        <v>0</v>
      </c>
      <c r="R2" s="716"/>
      <c r="S2" s="716"/>
      <c r="T2" s="716"/>
      <c r="U2" s="716"/>
      <c r="V2" s="716"/>
      <c r="W2" s="716"/>
      <c r="X2" s="716"/>
      <c r="Y2" s="716"/>
      <c r="Z2" s="716"/>
      <c r="AA2" s="716"/>
      <c r="AB2" s="716"/>
      <c r="AC2" s="716" t="s">
        <v>0</v>
      </c>
      <c r="AD2" s="716"/>
      <c r="AE2" s="716"/>
      <c r="AF2" s="716"/>
    </row>
    <row r="3" spans="1:34" ht="15.75" thickBot="1" x14ac:dyDescent="0.3">
      <c r="A3" s="717" t="s">
        <v>410</v>
      </c>
      <c r="B3" s="717"/>
      <c r="C3" s="717"/>
      <c r="D3" s="711"/>
      <c r="E3" s="711"/>
      <c r="F3" s="711"/>
      <c r="G3" s="711"/>
      <c r="H3" s="711"/>
      <c r="I3" s="711"/>
      <c r="J3" s="711"/>
      <c r="K3" s="711"/>
      <c r="L3" s="717" t="s">
        <v>410</v>
      </c>
      <c r="M3" s="717"/>
      <c r="N3" s="717"/>
      <c r="O3" s="717"/>
      <c r="P3" s="717"/>
      <c r="Q3" s="717" t="s">
        <v>410</v>
      </c>
      <c r="R3" s="717"/>
      <c r="S3" s="717"/>
      <c r="T3" s="717"/>
      <c r="U3" s="717"/>
      <c r="V3" s="717"/>
      <c r="W3" s="717"/>
      <c r="X3" s="717"/>
      <c r="Y3" s="717"/>
      <c r="Z3" s="717"/>
      <c r="AA3" s="717"/>
      <c r="AB3" s="717"/>
      <c r="AC3" s="717" t="s">
        <v>410</v>
      </c>
      <c r="AD3" s="717"/>
      <c r="AE3" s="717"/>
      <c r="AF3" s="717"/>
    </row>
    <row r="4" spans="1:34" s="386" customFormat="1" ht="14.65" customHeight="1" x14ac:dyDescent="0.2">
      <c r="A4" s="664" t="s">
        <v>57</v>
      </c>
      <c r="B4" s="667" t="s">
        <v>382</v>
      </c>
      <c r="C4" s="667" t="s">
        <v>409</v>
      </c>
      <c r="D4" s="698" t="s">
        <v>306</v>
      </c>
      <c r="E4" s="681"/>
      <c r="F4" s="681"/>
      <c r="G4" s="681"/>
      <c r="H4" s="681"/>
      <c r="I4" s="719"/>
      <c r="J4" s="719"/>
      <c r="K4" s="682"/>
      <c r="L4" s="664" t="s">
        <v>57</v>
      </c>
      <c r="M4" s="667" t="s">
        <v>409</v>
      </c>
      <c r="N4" s="690" t="s">
        <v>307</v>
      </c>
      <c r="O4" s="690"/>
      <c r="P4" s="691"/>
      <c r="Q4" s="664" t="s">
        <v>57</v>
      </c>
      <c r="R4" s="675" t="s">
        <v>388</v>
      </c>
      <c r="S4" s="675" t="s">
        <v>418</v>
      </c>
      <c r="T4" s="698" t="s">
        <v>308</v>
      </c>
      <c r="U4" s="681"/>
      <c r="V4" s="681"/>
      <c r="W4" s="681"/>
      <c r="X4" s="681"/>
      <c r="Y4" s="681"/>
      <c r="Z4" s="681"/>
      <c r="AA4" s="681"/>
      <c r="AB4" s="682"/>
      <c r="AC4" s="664" t="s">
        <v>57</v>
      </c>
      <c r="AD4" s="680" t="s">
        <v>318</v>
      </c>
      <c r="AE4" s="681"/>
      <c r="AF4" s="682"/>
    </row>
    <row r="5" spans="1:34" s="386" customFormat="1" ht="15.75" thickBot="1" x14ac:dyDescent="0.25">
      <c r="A5" s="665"/>
      <c r="B5" s="668"/>
      <c r="C5" s="668"/>
      <c r="D5" s="720"/>
      <c r="E5" s="684"/>
      <c r="F5" s="684"/>
      <c r="G5" s="684"/>
      <c r="H5" s="684"/>
      <c r="I5" s="721"/>
      <c r="J5" s="721"/>
      <c r="K5" s="685"/>
      <c r="L5" s="665"/>
      <c r="M5" s="668"/>
      <c r="N5" s="692"/>
      <c r="O5" s="692"/>
      <c r="P5" s="693"/>
      <c r="Q5" s="665"/>
      <c r="R5" s="676"/>
      <c r="S5" s="676"/>
      <c r="T5" s="699"/>
      <c r="U5" s="678"/>
      <c r="V5" s="678"/>
      <c r="W5" s="678"/>
      <c r="X5" s="678"/>
      <c r="Y5" s="678"/>
      <c r="Z5" s="678"/>
      <c r="AA5" s="678"/>
      <c r="AB5" s="694"/>
      <c r="AC5" s="665"/>
      <c r="AD5" s="683"/>
      <c r="AE5" s="684"/>
      <c r="AF5" s="685"/>
    </row>
    <row r="6" spans="1:34" s="386" customFormat="1" ht="15" customHeight="1" thickBot="1" x14ac:dyDescent="0.25">
      <c r="A6" s="665"/>
      <c r="B6" s="668"/>
      <c r="C6" s="668"/>
      <c r="D6" s="720"/>
      <c r="E6" s="684"/>
      <c r="F6" s="684"/>
      <c r="G6" s="684"/>
      <c r="H6" s="684"/>
      <c r="I6" s="721"/>
      <c r="J6" s="721"/>
      <c r="K6" s="685"/>
      <c r="L6" s="665"/>
      <c r="M6" s="668"/>
      <c r="N6" s="686" t="s">
        <v>381</v>
      </c>
      <c r="O6" s="688" t="s">
        <v>416</v>
      </c>
      <c r="P6" s="688" t="s">
        <v>415</v>
      </c>
      <c r="Q6" s="665"/>
      <c r="R6" s="676"/>
      <c r="S6" s="676"/>
      <c r="T6" s="671" t="s">
        <v>383</v>
      </c>
      <c r="U6" s="672"/>
      <c r="V6" s="673"/>
      <c r="W6" s="671" t="s">
        <v>417</v>
      </c>
      <c r="X6" s="672"/>
      <c r="Y6" s="673"/>
      <c r="Z6" s="671" t="s">
        <v>420</v>
      </c>
      <c r="AA6" s="672"/>
      <c r="AB6" s="673"/>
      <c r="AC6" s="696"/>
      <c r="AD6" s="700" t="s">
        <v>383</v>
      </c>
      <c r="AE6" s="678" t="s">
        <v>417</v>
      </c>
      <c r="AF6" s="694" t="s">
        <v>419</v>
      </c>
    </row>
    <row r="7" spans="1:34" s="386" customFormat="1" ht="90.75" thickBot="1" x14ac:dyDescent="0.25">
      <c r="A7" s="666"/>
      <c r="B7" s="669"/>
      <c r="C7" s="669"/>
      <c r="D7" s="447" t="s">
        <v>411</v>
      </c>
      <c r="E7" s="474" t="s">
        <v>412</v>
      </c>
      <c r="F7" s="461" t="s">
        <v>378</v>
      </c>
      <c r="G7" s="477" t="s">
        <v>413</v>
      </c>
      <c r="H7" s="448" t="s">
        <v>379</v>
      </c>
      <c r="I7" s="480" t="s">
        <v>380</v>
      </c>
      <c r="J7" s="480" t="s">
        <v>414</v>
      </c>
      <c r="K7" s="449" t="s">
        <v>439</v>
      </c>
      <c r="L7" s="666"/>
      <c r="M7" s="669"/>
      <c r="N7" s="687"/>
      <c r="O7" s="689"/>
      <c r="P7" s="689"/>
      <c r="Q7" s="666"/>
      <c r="R7" s="677"/>
      <c r="S7" s="677"/>
      <c r="T7" s="515" t="s">
        <v>316</v>
      </c>
      <c r="U7" s="516" t="s">
        <v>317</v>
      </c>
      <c r="V7" s="517" t="s">
        <v>66</v>
      </c>
      <c r="W7" s="515" t="s">
        <v>316</v>
      </c>
      <c r="X7" s="516" t="s">
        <v>317</v>
      </c>
      <c r="Y7" s="517" t="s">
        <v>66</v>
      </c>
      <c r="Z7" s="518" t="s">
        <v>316</v>
      </c>
      <c r="AA7" s="519" t="s">
        <v>317</v>
      </c>
      <c r="AB7" s="517" t="s">
        <v>66</v>
      </c>
      <c r="AC7" s="697"/>
      <c r="AD7" s="701"/>
      <c r="AE7" s="679"/>
      <c r="AF7" s="695"/>
    </row>
    <row r="8" spans="1:34" s="525" customFormat="1" ht="24" customHeight="1" thickBot="1" x14ac:dyDescent="0.25">
      <c r="A8" s="387" t="s">
        <v>3</v>
      </c>
      <c r="B8" s="387" t="s">
        <v>4</v>
      </c>
      <c r="C8" s="387" t="s">
        <v>5</v>
      </c>
      <c r="D8" s="387" t="s">
        <v>8</v>
      </c>
      <c r="E8" s="387" t="s">
        <v>9</v>
      </c>
      <c r="F8" s="387" t="s">
        <v>10</v>
      </c>
      <c r="G8" s="387" t="s">
        <v>11</v>
      </c>
      <c r="H8" s="387" t="s">
        <v>12</v>
      </c>
      <c r="I8" s="387" t="s">
        <v>13</v>
      </c>
      <c r="J8" s="387" t="s">
        <v>14</v>
      </c>
      <c r="K8" s="387" t="s">
        <v>15</v>
      </c>
      <c r="L8" s="387" t="s">
        <v>16</v>
      </c>
      <c r="M8" s="387" t="s">
        <v>59</v>
      </c>
      <c r="N8" s="387" t="s">
        <v>70</v>
      </c>
      <c r="O8" s="387" t="s">
        <v>73</v>
      </c>
      <c r="P8" s="592" t="s">
        <v>319</v>
      </c>
      <c r="Q8" s="387" t="s">
        <v>363</v>
      </c>
      <c r="R8" s="387" t="s">
        <v>364</v>
      </c>
      <c r="S8" s="387" t="s">
        <v>365</v>
      </c>
      <c r="T8" s="387" t="s">
        <v>366</v>
      </c>
      <c r="U8" s="387" t="s">
        <v>367</v>
      </c>
      <c r="V8" s="387" t="s">
        <v>368</v>
      </c>
      <c r="W8" s="387" t="s">
        <v>369</v>
      </c>
      <c r="X8" s="387" t="s">
        <v>370</v>
      </c>
      <c r="Y8" s="387" t="s">
        <v>320</v>
      </c>
      <c r="Z8" s="387" t="s">
        <v>321</v>
      </c>
      <c r="AA8" s="387" t="s">
        <v>322</v>
      </c>
      <c r="AB8" s="387" t="s">
        <v>323</v>
      </c>
      <c r="AC8" s="387" t="s">
        <v>324</v>
      </c>
      <c r="AD8" s="387" t="s">
        <v>325</v>
      </c>
      <c r="AE8" s="387" t="s">
        <v>389</v>
      </c>
      <c r="AF8" s="387" t="s">
        <v>399</v>
      </c>
      <c r="AG8" s="526"/>
    </row>
    <row r="9" spans="1:34" ht="16.5" customHeight="1" x14ac:dyDescent="0.25">
      <c r="A9" s="462" t="s">
        <v>43</v>
      </c>
      <c r="B9" s="463">
        <v>955</v>
      </c>
      <c r="C9" s="463">
        <v>939</v>
      </c>
      <c r="D9" s="470">
        <f t="shared" ref="D9:D23" si="0">$D$25/$C$24*C9</f>
        <v>154696.01626939085</v>
      </c>
      <c r="E9" s="475">
        <f t="shared" ref="E9:E23" si="1">$E$25/$C$24*C9</f>
        <v>77348.019977298522</v>
      </c>
      <c r="F9" s="464">
        <v>74607.172066814252</v>
      </c>
      <c r="G9" s="475">
        <f t="shared" ref="G9:G23" si="2">$G$25/$C$24*C9</f>
        <v>23542.502837684449</v>
      </c>
      <c r="H9" s="464">
        <f t="shared" ref="H9:H23" si="3">$H$25/$C$24*C9</f>
        <v>23542.502837684449</v>
      </c>
      <c r="I9" s="481">
        <f>F9+H9</f>
        <v>98149.674904498708</v>
      </c>
      <c r="J9" s="528">
        <f>G9+E9</f>
        <v>100890.52281498298</v>
      </c>
      <c r="K9" s="478">
        <f>J9-I9</f>
        <v>2740.84791048427</v>
      </c>
      <c r="L9" s="388" t="s">
        <v>43</v>
      </c>
      <c r="M9" s="463">
        <v>939</v>
      </c>
      <c r="N9" s="389">
        <v>397703.66270879452</v>
      </c>
      <c r="O9" s="434">
        <f>$O$25/$M$24*M9</f>
        <v>150614.22625804009</v>
      </c>
      <c r="P9" s="389">
        <f>O9-N9</f>
        <v>-247089.43645075444</v>
      </c>
      <c r="Q9" s="388" t="s">
        <v>43</v>
      </c>
      <c r="R9" s="412">
        <v>52</v>
      </c>
      <c r="S9" s="412">
        <v>55</v>
      </c>
      <c r="T9" s="390">
        <v>437656.25</v>
      </c>
      <c r="U9" s="391">
        <v>929457.41029641172</v>
      </c>
      <c r="V9" s="392">
        <f>SUM(T9:U9)</f>
        <v>1367113.6602964117</v>
      </c>
      <c r="W9" s="390">
        <v>791662.29999999981</v>
      </c>
      <c r="X9" s="391">
        <f>$X$25/$S$24*S9</f>
        <v>1009522.7835820896</v>
      </c>
      <c r="Y9" s="392">
        <f>SUM(W9:X9)</f>
        <v>1801185.0835820893</v>
      </c>
      <c r="Z9" s="513">
        <f>W9-T9</f>
        <v>354006.04999999981</v>
      </c>
      <c r="AA9" s="416">
        <f>X9-U9</f>
        <v>80065.373285677866</v>
      </c>
      <c r="AB9" s="392">
        <f>Y9-V9</f>
        <v>434071.42328567756</v>
      </c>
      <c r="AC9" s="466" t="s">
        <v>43</v>
      </c>
      <c r="AD9" s="415">
        <f>H9+N9+V9+F9</f>
        <v>1862966.9979097049</v>
      </c>
      <c r="AE9" s="393">
        <f>G9+O9+Y9+E9</f>
        <v>2052689.8326551123</v>
      </c>
      <c r="AF9" s="520">
        <f>AE9-AD9</f>
        <v>189722.83474540734</v>
      </c>
      <c r="AG9" s="384"/>
      <c r="AH9" s="384"/>
    </row>
    <row r="10" spans="1:34" ht="17.25" customHeight="1" x14ac:dyDescent="0.25">
      <c r="A10" s="394" t="s">
        <v>39</v>
      </c>
      <c r="B10" s="395">
        <v>1945</v>
      </c>
      <c r="C10" s="395">
        <v>1926</v>
      </c>
      <c r="D10" s="471">
        <f t="shared" si="0"/>
        <v>317299.81611804763</v>
      </c>
      <c r="E10" s="476">
        <f t="shared" si="1"/>
        <v>158649.93234960272</v>
      </c>
      <c r="F10" s="465">
        <v>155538.3426242705</v>
      </c>
      <c r="G10" s="476">
        <f t="shared" si="2"/>
        <v>48288.456299659476</v>
      </c>
      <c r="H10" s="465">
        <f t="shared" si="3"/>
        <v>48288.456299659476</v>
      </c>
      <c r="I10" s="482">
        <f t="shared" ref="I10:I23" si="4">F10+H10</f>
        <v>203826.79892392998</v>
      </c>
      <c r="J10" s="529">
        <f t="shared" ref="J10:J23" si="5">G10+E10</f>
        <v>206938.3886492622</v>
      </c>
      <c r="K10" s="479">
        <f t="shared" ref="K10:K23" si="6">J10-I10</f>
        <v>3111.5897253322182</v>
      </c>
      <c r="L10" s="394" t="s">
        <v>39</v>
      </c>
      <c r="M10" s="395">
        <v>1926</v>
      </c>
      <c r="N10" s="389">
        <v>829118.25820084533</v>
      </c>
      <c r="O10" s="434">
        <f t="shared" ref="O10:O23" si="7">$O$25/$M$24*M10</f>
        <v>308927.58229284902</v>
      </c>
      <c r="P10" s="389">
        <f t="shared" ref="P10:P23" si="8">O10-N10</f>
        <v>-520190.67590799631</v>
      </c>
      <c r="Q10" s="394" t="s">
        <v>39</v>
      </c>
      <c r="R10" s="413">
        <v>0</v>
      </c>
      <c r="S10" s="413">
        <v>2</v>
      </c>
      <c r="T10" s="396">
        <v>875111</v>
      </c>
      <c r="U10" s="397">
        <v>0</v>
      </c>
      <c r="V10" s="392">
        <f t="shared" ref="V10:V23" si="9">SUM(T10:U10)</f>
        <v>875111</v>
      </c>
      <c r="W10" s="396">
        <v>1225914</v>
      </c>
      <c r="X10" s="391">
        <f t="shared" ref="X10:X23" si="10">$X$25/$S$24*S10</f>
        <v>36709.919402985077</v>
      </c>
      <c r="Y10" s="392">
        <f t="shared" ref="Y10:Y23" si="11">SUM(W10:X10)</f>
        <v>1262623.9194029851</v>
      </c>
      <c r="Z10" s="513">
        <f t="shared" ref="Z10:Z23" si="12">W10-T10</f>
        <v>350803</v>
      </c>
      <c r="AA10" s="416">
        <f t="shared" ref="AA10:AA23" si="13">X10-U10</f>
        <v>36709.919402985077</v>
      </c>
      <c r="AB10" s="392">
        <f t="shared" ref="AB10:AB23" si="14">Y10-V10</f>
        <v>387512.91940298514</v>
      </c>
      <c r="AC10" s="467" t="s">
        <v>39</v>
      </c>
      <c r="AD10" s="415">
        <f t="shared" ref="AD10:AD23" si="15">H10+N10+V10+F10</f>
        <v>1908056.0571247754</v>
      </c>
      <c r="AE10" s="393">
        <f t="shared" ref="AE10:AE23" si="16">G10+O10+Y10+E10</f>
        <v>1778489.8903450964</v>
      </c>
      <c r="AF10" s="520">
        <f t="shared" ref="AF10:AF23" si="17">AE10-AD10</f>
        <v>-129566.16677967901</v>
      </c>
      <c r="AG10" s="384"/>
      <c r="AH10" s="384"/>
    </row>
    <row r="11" spans="1:34" ht="16.5" customHeight="1" x14ac:dyDescent="0.25">
      <c r="A11" s="394" t="s">
        <v>44</v>
      </c>
      <c r="B11" s="395">
        <v>3253</v>
      </c>
      <c r="C11" s="395">
        <v>3305</v>
      </c>
      <c r="D11" s="471">
        <f t="shared" si="0"/>
        <v>544483.84853070998</v>
      </c>
      <c r="E11" s="476">
        <f t="shared" si="1"/>
        <v>272241.96594778658</v>
      </c>
      <c r="F11" s="465">
        <v>263766.77248943452</v>
      </c>
      <c r="G11" s="476">
        <f t="shared" si="2"/>
        <v>82862.58986000756</v>
      </c>
      <c r="H11" s="465">
        <f t="shared" si="3"/>
        <v>82862.58986000756</v>
      </c>
      <c r="I11" s="482">
        <f t="shared" si="4"/>
        <v>346629.36234944209</v>
      </c>
      <c r="J11" s="529">
        <f t="shared" si="5"/>
        <v>355104.55580779415</v>
      </c>
      <c r="K11" s="479">
        <f t="shared" si="6"/>
        <v>8475.1934583520633</v>
      </c>
      <c r="L11" s="394" t="s">
        <v>44</v>
      </c>
      <c r="M11" s="395">
        <v>3305</v>
      </c>
      <c r="N11" s="389">
        <v>1406044.6015294828</v>
      </c>
      <c r="O11" s="434">
        <f t="shared" si="7"/>
        <v>530117.16483793664</v>
      </c>
      <c r="P11" s="389">
        <f t="shared" si="8"/>
        <v>-875927.43669154611</v>
      </c>
      <c r="Q11" s="394" t="s">
        <v>44</v>
      </c>
      <c r="R11" s="413">
        <v>48</v>
      </c>
      <c r="S11" s="413">
        <v>46</v>
      </c>
      <c r="T11" s="396">
        <v>7358791.3700000001</v>
      </c>
      <c r="U11" s="397">
        <v>857960.68642745703</v>
      </c>
      <c r="V11" s="392">
        <f t="shared" si="9"/>
        <v>8216752.0564274574</v>
      </c>
      <c r="W11" s="396">
        <v>12199132.829999998</v>
      </c>
      <c r="X11" s="391">
        <f t="shared" si="10"/>
        <v>844328.14626865671</v>
      </c>
      <c r="Y11" s="392">
        <f t="shared" si="11"/>
        <v>13043460.976268655</v>
      </c>
      <c r="Z11" s="513">
        <f t="shared" si="12"/>
        <v>4840341.4599999981</v>
      </c>
      <c r="AA11" s="416">
        <f t="shared" si="13"/>
        <v>-13632.540158800315</v>
      </c>
      <c r="AB11" s="392">
        <f t="shared" si="14"/>
        <v>4826708.9198411973</v>
      </c>
      <c r="AC11" s="467" t="s">
        <v>44</v>
      </c>
      <c r="AD11" s="415">
        <f t="shared" si="15"/>
        <v>9969426.0203063823</v>
      </c>
      <c r="AE11" s="393">
        <f t="shared" si="16"/>
        <v>13928682.696914386</v>
      </c>
      <c r="AF11" s="520">
        <f t="shared" si="17"/>
        <v>3959256.6766080037</v>
      </c>
      <c r="AG11" s="384"/>
      <c r="AH11" s="384"/>
    </row>
    <row r="12" spans="1:34" ht="16.5" customHeight="1" x14ac:dyDescent="0.25">
      <c r="A12" s="394" t="s">
        <v>45</v>
      </c>
      <c r="B12" s="395">
        <v>929</v>
      </c>
      <c r="C12" s="395">
        <v>962</v>
      </c>
      <c r="D12" s="471">
        <f t="shared" si="0"/>
        <v>158485.16256778911</v>
      </c>
      <c r="E12" s="476">
        <f t="shared" si="1"/>
        <v>79242.593416572068</v>
      </c>
      <c r="F12" s="465">
        <v>76128.133729120556</v>
      </c>
      <c r="G12" s="476">
        <f t="shared" si="2"/>
        <v>24119.156261823686</v>
      </c>
      <c r="H12" s="465">
        <f t="shared" si="3"/>
        <v>24119.156261823686</v>
      </c>
      <c r="I12" s="482">
        <f t="shared" si="4"/>
        <v>100247.28999094423</v>
      </c>
      <c r="J12" s="529">
        <f t="shared" si="5"/>
        <v>103361.74967839575</v>
      </c>
      <c r="K12" s="479">
        <f t="shared" si="6"/>
        <v>3114.4596874515119</v>
      </c>
      <c r="L12" s="394" t="s">
        <v>45</v>
      </c>
      <c r="M12" s="395">
        <v>962</v>
      </c>
      <c r="N12" s="389">
        <v>405811.35540350172</v>
      </c>
      <c r="O12" s="434">
        <f t="shared" si="7"/>
        <v>154303.3926094085</v>
      </c>
      <c r="P12" s="389">
        <f t="shared" si="8"/>
        <v>-251507.96279409321</v>
      </c>
      <c r="Q12" s="394" t="s">
        <v>45</v>
      </c>
      <c r="R12" s="413">
        <v>46</v>
      </c>
      <c r="S12" s="413">
        <v>46</v>
      </c>
      <c r="T12" s="396">
        <v>3136069.16</v>
      </c>
      <c r="U12" s="397">
        <v>822212.32449297968</v>
      </c>
      <c r="V12" s="392">
        <f t="shared" si="9"/>
        <v>3958281.4844929799</v>
      </c>
      <c r="W12" s="396">
        <v>3427115.25</v>
      </c>
      <c r="X12" s="391">
        <f t="shared" si="10"/>
        <v>844328.14626865671</v>
      </c>
      <c r="Y12" s="392">
        <f t="shared" si="11"/>
        <v>4271443.3962686565</v>
      </c>
      <c r="Z12" s="513">
        <f t="shared" si="12"/>
        <v>291046.08999999985</v>
      </c>
      <c r="AA12" s="416">
        <f t="shared" si="13"/>
        <v>22115.821775677032</v>
      </c>
      <c r="AB12" s="392">
        <f t="shared" si="14"/>
        <v>313161.91177567653</v>
      </c>
      <c r="AC12" s="467" t="s">
        <v>45</v>
      </c>
      <c r="AD12" s="415">
        <f t="shared" si="15"/>
        <v>4464340.1298874263</v>
      </c>
      <c r="AE12" s="393">
        <f t="shared" si="16"/>
        <v>4529108.5385564603</v>
      </c>
      <c r="AF12" s="520">
        <f t="shared" si="17"/>
        <v>64768.408669034019</v>
      </c>
      <c r="AG12" s="384"/>
      <c r="AH12" s="384"/>
    </row>
    <row r="13" spans="1:34" ht="16.5" customHeight="1" x14ac:dyDescent="0.25">
      <c r="A13" s="394" t="s">
        <v>40</v>
      </c>
      <c r="B13" s="395">
        <v>11888</v>
      </c>
      <c r="C13" s="395">
        <v>11453</v>
      </c>
      <c r="D13" s="471">
        <f t="shared" si="0"/>
        <v>1886830.111111111</v>
      </c>
      <c r="E13" s="476">
        <f t="shared" si="1"/>
        <v>943415.2</v>
      </c>
      <c r="F13" s="465">
        <v>941475.26896759914</v>
      </c>
      <c r="G13" s="476">
        <f t="shared" si="2"/>
        <v>287148.33333333331</v>
      </c>
      <c r="H13" s="465">
        <f t="shared" si="3"/>
        <v>287148.33333333331</v>
      </c>
      <c r="I13" s="482">
        <f t="shared" si="4"/>
        <v>1228623.6023009324</v>
      </c>
      <c r="J13" s="529">
        <f t="shared" si="5"/>
        <v>1230563.5333333332</v>
      </c>
      <c r="K13" s="479">
        <f t="shared" si="6"/>
        <v>1939.9310324008111</v>
      </c>
      <c r="L13" s="394" t="s">
        <v>40</v>
      </c>
      <c r="M13" s="395">
        <v>11453</v>
      </c>
      <c r="N13" s="389">
        <v>5018661.7780237477</v>
      </c>
      <c r="O13" s="434">
        <f t="shared" si="7"/>
        <v>1837044.4444444443</v>
      </c>
      <c r="P13" s="389">
        <f t="shared" si="8"/>
        <v>-3181617.3335793037</v>
      </c>
      <c r="Q13" s="394" t="s">
        <v>40</v>
      </c>
      <c r="R13" s="413">
        <v>88</v>
      </c>
      <c r="S13" s="413">
        <v>93</v>
      </c>
      <c r="T13" s="396">
        <v>12247411.52</v>
      </c>
      <c r="U13" s="397">
        <v>1572927.9251170047</v>
      </c>
      <c r="V13" s="392">
        <f t="shared" si="9"/>
        <v>13820339.445117004</v>
      </c>
      <c r="W13" s="396">
        <v>20180505.32</v>
      </c>
      <c r="X13" s="391">
        <f t="shared" si="10"/>
        <v>1707011.2522388061</v>
      </c>
      <c r="Y13" s="392">
        <f t="shared" si="11"/>
        <v>21887516.572238807</v>
      </c>
      <c r="Z13" s="513">
        <f t="shared" si="12"/>
        <v>7933093.8000000007</v>
      </c>
      <c r="AA13" s="416">
        <f t="shared" si="13"/>
        <v>134083.32712180144</v>
      </c>
      <c r="AB13" s="392">
        <f t="shared" si="14"/>
        <v>8067177.1271218024</v>
      </c>
      <c r="AC13" s="467" t="s">
        <v>40</v>
      </c>
      <c r="AD13" s="415">
        <f t="shared" si="15"/>
        <v>20067624.825441685</v>
      </c>
      <c r="AE13" s="393">
        <f t="shared" si="16"/>
        <v>24955124.550016582</v>
      </c>
      <c r="AF13" s="520">
        <f t="shared" si="17"/>
        <v>4887499.7245748974</v>
      </c>
      <c r="AG13" s="384"/>
      <c r="AH13" s="384"/>
    </row>
    <row r="14" spans="1:34" ht="16.5" customHeight="1" x14ac:dyDescent="0.25">
      <c r="A14" s="394" t="s">
        <v>46</v>
      </c>
      <c r="B14" s="395">
        <v>641</v>
      </c>
      <c r="C14" s="395">
        <v>658</v>
      </c>
      <c r="D14" s="471">
        <f t="shared" si="0"/>
        <v>108402.53323243788</v>
      </c>
      <c r="E14" s="476">
        <f t="shared" si="1"/>
        <v>54201.274914869464</v>
      </c>
      <c r="F14" s="465">
        <v>52193.000201247742</v>
      </c>
      <c r="G14" s="476">
        <f t="shared" si="2"/>
        <v>16497.302307983351</v>
      </c>
      <c r="H14" s="465">
        <f t="shared" si="3"/>
        <v>16497.302307983351</v>
      </c>
      <c r="I14" s="482">
        <f t="shared" si="4"/>
        <v>68690.302509231085</v>
      </c>
      <c r="J14" s="529">
        <f t="shared" si="5"/>
        <v>70698.577222852822</v>
      </c>
      <c r="K14" s="479">
        <f t="shared" si="6"/>
        <v>2008.2747136217367</v>
      </c>
      <c r="L14" s="394" t="s">
        <v>46</v>
      </c>
      <c r="M14" s="395">
        <v>658</v>
      </c>
      <c r="N14" s="389">
        <v>278221.8756288992</v>
      </c>
      <c r="O14" s="434">
        <f t="shared" si="7"/>
        <v>105542.23735653928</v>
      </c>
      <c r="P14" s="389">
        <f t="shared" si="8"/>
        <v>-172679.63827235991</v>
      </c>
      <c r="Q14" s="394" t="s">
        <v>46</v>
      </c>
      <c r="R14" s="413">
        <v>4</v>
      </c>
      <c r="S14" s="413">
        <v>4</v>
      </c>
      <c r="T14" s="396">
        <v>719363.9800000001</v>
      </c>
      <c r="U14" s="397">
        <v>71496.723868954752</v>
      </c>
      <c r="V14" s="392">
        <f t="shared" si="9"/>
        <v>790860.70386895491</v>
      </c>
      <c r="W14" s="396">
        <v>849175.90000000014</v>
      </c>
      <c r="X14" s="391">
        <f t="shared" si="10"/>
        <v>73419.838805970154</v>
      </c>
      <c r="Y14" s="392">
        <f t="shared" si="11"/>
        <v>922595.73880597029</v>
      </c>
      <c r="Z14" s="513">
        <f t="shared" si="12"/>
        <v>129811.92000000004</v>
      </c>
      <c r="AA14" s="416">
        <f t="shared" si="13"/>
        <v>1923.1149370154017</v>
      </c>
      <c r="AB14" s="392">
        <f t="shared" si="14"/>
        <v>131735.03493701539</v>
      </c>
      <c r="AC14" s="467" t="s">
        <v>46</v>
      </c>
      <c r="AD14" s="415">
        <f t="shared" si="15"/>
        <v>1137772.882007085</v>
      </c>
      <c r="AE14" s="393">
        <f t="shared" si="16"/>
        <v>1098836.5533853625</v>
      </c>
      <c r="AF14" s="520">
        <f t="shared" si="17"/>
        <v>-38936.328621722525</v>
      </c>
      <c r="AG14" s="384"/>
      <c r="AH14" s="384"/>
    </row>
    <row r="15" spans="1:34" ht="16.5" customHeight="1" x14ac:dyDescent="0.25">
      <c r="A15" s="394" t="s">
        <v>41</v>
      </c>
      <c r="B15" s="395">
        <v>2774</v>
      </c>
      <c r="C15" s="395">
        <v>2798</v>
      </c>
      <c r="D15" s="471">
        <f t="shared" si="0"/>
        <v>460957.88447471306</v>
      </c>
      <c r="E15" s="476">
        <f t="shared" si="1"/>
        <v>230478.97752553914</v>
      </c>
      <c r="F15" s="465">
        <v>220539.44103441338</v>
      </c>
      <c r="G15" s="476">
        <f t="shared" si="2"/>
        <v>70151.142640938328</v>
      </c>
      <c r="H15" s="465">
        <f t="shared" si="3"/>
        <v>70151.142640938328</v>
      </c>
      <c r="I15" s="482">
        <f t="shared" si="4"/>
        <v>290690.58367535169</v>
      </c>
      <c r="J15" s="529">
        <f t="shared" si="5"/>
        <v>300630.12016647746</v>
      </c>
      <c r="K15" s="479">
        <f t="shared" si="6"/>
        <v>9939.5364911257639</v>
      </c>
      <c r="L15" s="394" t="s">
        <v>41</v>
      </c>
      <c r="M15" s="395">
        <v>2798</v>
      </c>
      <c r="N15" s="389">
        <v>1175615.4407325417</v>
      </c>
      <c r="O15" s="434">
        <f t="shared" si="7"/>
        <v>448795.10657081596</v>
      </c>
      <c r="P15" s="389">
        <f t="shared" si="8"/>
        <v>-726820.33416172583</v>
      </c>
      <c r="Q15" s="394" t="s">
        <v>41</v>
      </c>
      <c r="R15" s="413">
        <v>50</v>
      </c>
      <c r="S15" s="413">
        <v>51</v>
      </c>
      <c r="T15" s="396">
        <v>5150773.91</v>
      </c>
      <c r="U15" s="397">
        <v>893709.04836193437</v>
      </c>
      <c r="V15" s="392">
        <f t="shared" si="9"/>
        <v>6044482.9583619349</v>
      </c>
      <c r="W15" s="396">
        <v>12322912.610000001</v>
      </c>
      <c r="X15" s="391">
        <f t="shared" si="10"/>
        <v>936102.94477611943</v>
      </c>
      <c r="Y15" s="392">
        <f t="shared" si="11"/>
        <v>13259015.554776121</v>
      </c>
      <c r="Z15" s="513">
        <f t="shared" si="12"/>
        <v>7172138.7000000011</v>
      </c>
      <c r="AA15" s="416">
        <f t="shared" si="13"/>
        <v>42393.896414185059</v>
      </c>
      <c r="AB15" s="392">
        <f t="shared" si="14"/>
        <v>7214532.5964141861</v>
      </c>
      <c r="AC15" s="467" t="s">
        <v>41</v>
      </c>
      <c r="AD15" s="415">
        <f t="shared" si="15"/>
        <v>7510788.9827698274</v>
      </c>
      <c r="AE15" s="393">
        <f t="shared" si="16"/>
        <v>14008440.781513415</v>
      </c>
      <c r="AF15" s="520">
        <f t="shared" si="17"/>
        <v>6497651.7987435879</v>
      </c>
      <c r="AG15" s="384"/>
      <c r="AH15" s="384"/>
    </row>
    <row r="16" spans="1:34" ht="16.5" customHeight="1" x14ac:dyDescent="0.25">
      <c r="A16" s="394" t="s">
        <v>47</v>
      </c>
      <c r="B16" s="395">
        <v>1871</v>
      </c>
      <c r="C16" s="395">
        <v>1890</v>
      </c>
      <c r="D16" s="471">
        <f t="shared" si="0"/>
        <v>311368.97843359818</v>
      </c>
      <c r="E16" s="476">
        <f t="shared" si="1"/>
        <v>155684.51305334846</v>
      </c>
      <c r="F16" s="465">
        <v>149454.49597504528</v>
      </c>
      <c r="G16" s="476">
        <f t="shared" si="2"/>
        <v>47385.868331441539</v>
      </c>
      <c r="H16" s="465">
        <f t="shared" si="3"/>
        <v>47385.868331441539</v>
      </c>
      <c r="I16" s="482">
        <f t="shared" si="4"/>
        <v>196840.36430648682</v>
      </c>
      <c r="J16" s="529">
        <f t="shared" si="5"/>
        <v>203070.38138479</v>
      </c>
      <c r="K16" s="479">
        <f t="shared" si="6"/>
        <v>6230.017078303179</v>
      </c>
      <c r="L16" s="394" t="s">
        <v>47</v>
      </c>
      <c r="M16" s="395">
        <v>1890</v>
      </c>
      <c r="N16" s="389">
        <v>796687.48742201657</v>
      </c>
      <c r="O16" s="434">
        <f t="shared" si="7"/>
        <v>303153.23496027238</v>
      </c>
      <c r="P16" s="389">
        <f t="shared" si="8"/>
        <v>-493534.25246174418</v>
      </c>
      <c r="Q16" s="394" t="s">
        <v>47</v>
      </c>
      <c r="R16" s="413">
        <v>24</v>
      </c>
      <c r="S16" s="413">
        <v>24</v>
      </c>
      <c r="T16" s="396">
        <v>3442376.3099999996</v>
      </c>
      <c r="U16" s="397">
        <v>428980.34321372851</v>
      </c>
      <c r="V16" s="392">
        <f t="shared" si="9"/>
        <v>3871356.6532137282</v>
      </c>
      <c r="W16" s="396">
        <v>3751716.44</v>
      </c>
      <c r="X16" s="391">
        <f t="shared" si="10"/>
        <v>440519.03283582092</v>
      </c>
      <c r="Y16" s="392">
        <f t="shared" si="11"/>
        <v>4192235.4728358211</v>
      </c>
      <c r="Z16" s="513">
        <f t="shared" si="12"/>
        <v>309340.13000000035</v>
      </c>
      <c r="AA16" s="416">
        <f t="shared" si="13"/>
        <v>11538.68962209241</v>
      </c>
      <c r="AB16" s="392">
        <f t="shared" si="14"/>
        <v>320878.81962209288</v>
      </c>
      <c r="AC16" s="467" t="s">
        <v>47</v>
      </c>
      <c r="AD16" s="415">
        <f t="shared" si="15"/>
        <v>4864884.5049422318</v>
      </c>
      <c r="AE16" s="393">
        <f t="shared" si="16"/>
        <v>4698459.089180883</v>
      </c>
      <c r="AF16" s="520">
        <f t="shared" si="17"/>
        <v>-166425.41576134879</v>
      </c>
      <c r="AG16" s="384"/>
      <c r="AH16" s="384"/>
    </row>
    <row r="17" spans="1:34" ht="16.5" customHeight="1" x14ac:dyDescent="0.25">
      <c r="A17" s="394" t="s">
        <v>48</v>
      </c>
      <c r="B17" s="395">
        <v>678</v>
      </c>
      <c r="C17" s="395">
        <v>678</v>
      </c>
      <c r="D17" s="471">
        <f t="shared" si="0"/>
        <v>111697.44305713204</v>
      </c>
      <c r="E17" s="476">
        <f t="shared" si="1"/>
        <v>55848.730079455163</v>
      </c>
      <c r="F17" s="465">
        <v>53954.113704970827</v>
      </c>
      <c r="G17" s="476">
        <f t="shared" si="2"/>
        <v>16998.740068104427</v>
      </c>
      <c r="H17" s="465">
        <f t="shared" si="3"/>
        <v>16998.740068104427</v>
      </c>
      <c r="I17" s="482">
        <f t="shared" si="4"/>
        <v>70952.853773075258</v>
      </c>
      <c r="J17" s="529">
        <f t="shared" si="5"/>
        <v>72847.470147559594</v>
      </c>
      <c r="K17" s="479">
        <f t="shared" si="6"/>
        <v>1894.6163744843361</v>
      </c>
      <c r="L17" s="394" t="s">
        <v>48</v>
      </c>
      <c r="M17" s="395">
        <v>678</v>
      </c>
      <c r="N17" s="389">
        <v>287609.73032803385</v>
      </c>
      <c r="O17" s="434">
        <f t="shared" si="7"/>
        <v>108750.20809685963</v>
      </c>
      <c r="P17" s="389">
        <f t="shared" si="8"/>
        <v>-178859.52223117423</v>
      </c>
      <c r="Q17" s="394" t="s">
        <v>48</v>
      </c>
      <c r="R17" s="413">
        <v>7</v>
      </c>
      <c r="S17" s="413">
        <v>5</v>
      </c>
      <c r="T17" s="396">
        <v>1388076.1200000003</v>
      </c>
      <c r="U17" s="397">
        <v>125119.26677067082</v>
      </c>
      <c r="V17" s="392">
        <f t="shared" si="9"/>
        <v>1513195.3867706712</v>
      </c>
      <c r="W17" s="396">
        <v>970245.25</v>
      </c>
      <c r="X17" s="391">
        <f t="shared" si="10"/>
        <v>91774.798507462692</v>
      </c>
      <c r="Y17" s="392">
        <f t="shared" si="11"/>
        <v>1062020.0485074627</v>
      </c>
      <c r="Z17" s="513">
        <f t="shared" si="12"/>
        <v>-417830.87000000034</v>
      </c>
      <c r="AA17" s="416">
        <f t="shared" si="13"/>
        <v>-33344.468263208124</v>
      </c>
      <c r="AB17" s="392">
        <f t="shared" si="14"/>
        <v>-451175.33826320851</v>
      </c>
      <c r="AC17" s="467" t="s">
        <v>48</v>
      </c>
      <c r="AD17" s="415">
        <f t="shared" si="15"/>
        <v>1871757.9708717803</v>
      </c>
      <c r="AE17" s="393">
        <f t="shared" si="16"/>
        <v>1243617.7267518819</v>
      </c>
      <c r="AF17" s="520">
        <f t="shared" si="17"/>
        <v>-628140.24411989842</v>
      </c>
      <c r="AG17" s="384"/>
      <c r="AH17" s="384"/>
    </row>
    <row r="18" spans="1:34" ht="16.5" customHeight="1" x14ac:dyDescent="0.25">
      <c r="A18" s="394" t="s">
        <v>49</v>
      </c>
      <c r="B18" s="395">
        <v>1483</v>
      </c>
      <c r="C18" s="395">
        <v>1462</v>
      </c>
      <c r="D18" s="471">
        <f t="shared" si="0"/>
        <v>240857.90818514314</v>
      </c>
      <c r="E18" s="476">
        <f t="shared" si="1"/>
        <v>120428.97253121452</v>
      </c>
      <c r="F18" s="465">
        <v>116233.49124572349</v>
      </c>
      <c r="G18" s="476">
        <f t="shared" si="2"/>
        <v>36655.100264850545</v>
      </c>
      <c r="H18" s="465">
        <f t="shared" si="3"/>
        <v>36655.100264850545</v>
      </c>
      <c r="I18" s="482">
        <f t="shared" si="4"/>
        <v>152888.59151057404</v>
      </c>
      <c r="J18" s="529">
        <f t="shared" si="5"/>
        <v>157084.07279606507</v>
      </c>
      <c r="K18" s="479">
        <f t="shared" si="6"/>
        <v>4195.4812854910269</v>
      </c>
      <c r="L18" s="394" t="s">
        <v>49</v>
      </c>
      <c r="M18" s="395">
        <v>1462</v>
      </c>
      <c r="N18" s="389">
        <v>619598.41014288587</v>
      </c>
      <c r="O18" s="434">
        <f t="shared" si="7"/>
        <v>234502.66111741707</v>
      </c>
      <c r="P18" s="389">
        <f t="shared" si="8"/>
        <v>-385095.74902546883</v>
      </c>
      <c r="Q18" s="394" t="s">
        <v>49</v>
      </c>
      <c r="R18" s="413">
        <v>47</v>
      </c>
      <c r="S18" s="413">
        <v>47</v>
      </c>
      <c r="T18" s="396">
        <v>3617822.94</v>
      </c>
      <c r="U18" s="397">
        <v>840086.50546021829</v>
      </c>
      <c r="V18" s="392">
        <f t="shared" si="9"/>
        <v>4457909.445460218</v>
      </c>
      <c r="W18" s="396">
        <v>9009485.75</v>
      </c>
      <c r="X18" s="391">
        <f t="shared" si="10"/>
        <v>862683.10597014928</v>
      </c>
      <c r="Y18" s="392">
        <f t="shared" si="11"/>
        <v>9872168.8559701499</v>
      </c>
      <c r="Z18" s="513">
        <f t="shared" si="12"/>
        <v>5391662.8100000005</v>
      </c>
      <c r="AA18" s="416">
        <f t="shared" si="13"/>
        <v>22596.600509930984</v>
      </c>
      <c r="AB18" s="392">
        <f t="shared" si="14"/>
        <v>5414259.4105099319</v>
      </c>
      <c r="AC18" s="467" t="s">
        <v>49</v>
      </c>
      <c r="AD18" s="415">
        <f t="shared" si="15"/>
        <v>5230396.4471136779</v>
      </c>
      <c r="AE18" s="393">
        <f t="shared" si="16"/>
        <v>10263755.589883631</v>
      </c>
      <c r="AF18" s="520">
        <f t="shared" si="17"/>
        <v>5033359.1427699532</v>
      </c>
      <c r="AG18" s="384"/>
      <c r="AH18" s="384"/>
    </row>
    <row r="19" spans="1:34" ht="16.5" customHeight="1" x14ac:dyDescent="0.25">
      <c r="A19" s="394" t="s">
        <v>42</v>
      </c>
      <c r="B19" s="395">
        <v>2543</v>
      </c>
      <c r="C19" s="395">
        <v>2621</v>
      </c>
      <c r="D19" s="471">
        <f t="shared" si="0"/>
        <v>431797.93252616975</v>
      </c>
      <c r="E19" s="476">
        <f t="shared" si="1"/>
        <v>215898.99931895573</v>
      </c>
      <c r="F19" s="465">
        <v>204529.31827329446</v>
      </c>
      <c r="G19" s="476">
        <f t="shared" si="2"/>
        <v>65713.418463866808</v>
      </c>
      <c r="H19" s="465">
        <f t="shared" si="3"/>
        <v>65713.418463866808</v>
      </c>
      <c r="I19" s="482">
        <f t="shared" si="4"/>
        <v>270242.73673716129</v>
      </c>
      <c r="J19" s="529">
        <f t="shared" si="5"/>
        <v>281612.41778282251</v>
      </c>
      <c r="K19" s="479">
        <f t="shared" si="6"/>
        <v>11369.681045661215</v>
      </c>
      <c r="L19" s="394" t="s">
        <v>42</v>
      </c>
      <c r="M19" s="395">
        <v>2621</v>
      </c>
      <c r="N19" s="389">
        <v>1090271.3071040451</v>
      </c>
      <c r="O19" s="434">
        <f t="shared" si="7"/>
        <v>420404.56551898096</v>
      </c>
      <c r="P19" s="389">
        <f t="shared" si="8"/>
        <v>-669866.7415850641</v>
      </c>
      <c r="Q19" s="394" t="s">
        <v>42</v>
      </c>
      <c r="R19" s="413">
        <v>71</v>
      </c>
      <c r="S19" s="413">
        <v>73</v>
      </c>
      <c r="T19" s="396">
        <v>11827864.65</v>
      </c>
      <c r="U19" s="397">
        <v>1269066.8486739469</v>
      </c>
      <c r="V19" s="392">
        <f t="shared" si="9"/>
        <v>13096931.498673948</v>
      </c>
      <c r="W19" s="396">
        <v>14222531.199999999</v>
      </c>
      <c r="X19" s="391">
        <f t="shared" si="10"/>
        <v>1339912.0582089552</v>
      </c>
      <c r="Y19" s="392">
        <f t="shared" si="11"/>
        <v>15562443.258208955</v>
      </c>
      <c r="Z19" s="513">
        <f t="shared" si="12"/>
        <v>2394666.5499999989</v>
      </c>
      <c r="AA19" s="416">
        <f t="shared" si="13"/>
        <v>70845.209535008296</v>
      </c>
      <c r="AB19" s="392">
        <f t="shared" si="14"/>
        <v>2465511.7595350072</v>
      </c>
      <c r="AC19" s="467" t="s">
        <v>42</v>
      </c>
      <c r="AD19" s="415">
        <f t="shared" si="15"/>
        <v>14457445.542515155</v>
      </c>
      <c r="AE19" s="393">
        <f t="shared" si="16"/>
        <v>16264460.241510758</v>
      </c>
      <c r="AF19" s="520">
        <f t="shared" si="17"/>
        <v>1807014.6989956032</v>
      </c>
      <c r="AG19" s="384"/>
      <c r="AH19" s="384"/>
    </row>
    <row r="20" spans="1:34" ht="16.5" customHeight="1" x14ac:dyDescent="0.25">
      <c r="A20" s="394" t="s">
        <v>50</v>
      </c>
      <c r="B20" s="395">
        <v>2809</v>
      </c>
      <c r="C20" s="395">
        <v>2822</v>
      </c>
      <c r="D20" s="471">
        <f t="shared" si="0"/>
        <v>464911.77626434603</v>
      </c>
      <c r="E20" s="476">
        <f t="shared" si="1"/>
        <v>232455.92372304198</v>
      </c>
      <c r="F20" s="465">
        <v>224862.17417991548</v>
      </c>
      <c r="G20" s="476">
        <f t="shared" si="2"/>
        <v>70752.867953083609</v>
      </c>
      <c r="H20" s="465">
        <f t="shared" si="3"/>
        <v>70752.867953083609</v>
      </c>
      <c r="I20" s="482">
        <f t="shared" si="4"/>
        <v>295615.04213299911</v>
      </c>
      <c r="J20" s="529">
        <f t="shared" si="5"/>
        <v>303208.79167612561</v>
      </c>
      <c r="K20" s="479">
        <f t="shared" si="6"/>
        <v>7593.7495431264979</v>
      </c>
      <c r="L20" s="394" t="s">
        <v>50</v>
      </c>
      <c r="M20" s="395">
        <v>2822</v>
      </c>
      <c r="N20" s="389">
        <v>1198658.3568122359</v>
      </c>
      <c r="O20" s="434">
        <f t="shared" si="7"/>
        <v>452644.67145920038</v>
      </c>
      <c r="P20" s="389">
        <f t="shared" si="8"/>
        <v>-746013.68535303557</v>
      </c>
      <c r="Q20" s="394" t="s">
        <v>50</v>
      </c>
      <c r="R20" s="413">
        <v>71</v>
      </c>
      <c r="S20" s="413">
        <v>72</v>
      </c>
      <c r="T20" s="396">
        <v>4100552.1099999994</v>
      </c>
      <c r="U20" s="397">
        <v>1269066.8486739469</v>
      </c>
      <c r="V20" s="392">
        <f t="shared" si="9"/>
        <v>5369618.9586739466</v>
      </c>
      <c r="W20" s="396">
        <v>9983714.0100000016</v>
      </c>
      <c r="X20" s="391">
        <f t="shared" si="10"/>
        <v>1321557.0985074628</v>
      </c>
      <c r="Y20" s="392">
        <f t="shared" si="11"/>
        <v>11305271.108507464</v>
      </c>
      <c r="Z20" s="513">
        <f t="shared" si="12"/>
        <v>5883161.9000000022</v>
      </c>
      <c r="AA20" s="416">
        <f t="shared" si="13"/>
        <v>52490.249833515845</v>
      </c>
      <c r="AB20" s="392">
        <f t="shared" si="14"/>
        <v>5935652.1498335171</v>
      </c>
      <c r="AC20" s="467" t="s">
        <v>50</v>
      </c>
      <c r="AD20" s="415">
        <f t="shared" si="15"/>
        <v>6863892.3576191813</v>
      </c>
      <c r="AE20" s="393">
        <f t="shared" si="16"/>
        <v>12061124.57164279</v>
      </c>
      <c r="AF20" s="520">
        <f t="shared" si="17"/>
        <v>5197232.2140236087</v>
      </c>
      <c r="AG20" s="384"/>
      <c r="AH20" s="384"/>
    </row>
    <row r="21" spans="1:34" ht="16.5" customHeight="1" x14ac:dyDescent="0.25">
      <c r="A21" s="394" t="s">
        <v>51</v>
      </c>
      <c r="B21" s="395">
        <v>4246</v>
      </c>
      <c r="C21" s="395">
        <v>4302</v>
      </c>
      <c r="D21" s="471">
        <f t="shared" si="0"/>
        <v>708735.10329171398</v>
      </c>
      <c r="E21" s="476">
        <f t="shared" si="1"/>
        <v>354367.60590238363</v>
      </c>
      <c r="F21" s="465">
        <v>342456.52586033411</v>
      </c>
      <c r="G21" s="476">
        <f t="shared" si="2"/>
        <v>107859.26220204313</v>
      </c>
      <c r="H21" s="465">
        <f t="shared" si="3"/>
        <v>107859.26220204313</v>
      </c>
      <c r="I21" s="482">
        <f t="shared" si="4"/>
        <v>450315.78806237725</v>
      </c>
      <c r="J21" s="529">
        <f t="shared" si="5"/>
        <v>462226.86810442677</v>
      </c>
      <c r="K21" s="479">
        <f t="shared" si="6"/>
        <v>11911.080042049522</v>
      </c>
      <c r="L21" s="394" t="s">
        <v>51</v>
      </c>
      <c r="M21" s="395">
        <v>4302</v>
      </c>
      <c r="N21" s="389">
        <v>1825511.0183135441</v>
      </c>
      <c r="O21" s="434">
        <f t="shared" si="7"/>
        <v>690034.50624290574</v>
      </c>
      <c r="P21" s="389">
        <f t="shared" si="8"/>
        <v>-1135476.5120706384</v>
      </c>
      <c r="Q21" s="394" t="s">
        <v>51</v>
      </c>
      <c r="R21" s="413">
        <v>36</v>
      </c>
      <c r="S21" s="413">
        <v>49</v>
      </c>
      <c r="T21" s="396">
        <v>6530969.2400000002</v>
      </c>
      <c r="U21" s="397">
        <v>643470.51482059271</v>
      </c>
      <c r="V21" s="392">
        <f t="shared" si="9"/>
        <v>7174439.7548205927</v>
      </c>
      <c r="W21" s="396">
        <v>5461498.2300000004</v>
      </c>
      <c r="X21" s="391">
        <f t="shared" si="10"/>
        <v>899393.02537313441</v>
      </c>
      <c r="Y21" s="392">
        <f t="shared" si="11"/>
        <v>6360891.2553731352</v>
      </c>
      <c r="Z21" s="513">
        <f t="shared" si="12"/>
        <v>-1069471.0099999998</v>
      </c>
      <c r="AA21" s="416">
        <f t="shared" si="13"/>
        <v>255922.5105525417</v>
      </c>
      <c r="AB21" s="392">
        <f t="shared" si="14"/>
        <v>-813548.49944745749</v>
      </c>
      <c r="AC21" s="467" t="s">
        <v>51</v>
      </c>
      <c r="AD21" s="415">
        <f t="shared" si="15"/>
        <v>9450266.5611965135</v>
      </c>
      <c r="AE21" s="393">
        <f t="shared" si="16"/>
        <v>7513152.6297204681</v>
      </c>
      <c r="AF21" s="520">
        <f t="shared" si="17"/>
        <v>-1937113.9314760454</v>
      </c>
      <c r="AG21" s="384"/>
      <c r="AH21" s="384"/>
    </row>
    <row r="22" spans="1:34" ht="16.5" customHeight="1" x14ac:dyDescent="0.25">
      <c r="A22" s="394" t="s">
        <v>52</v>
      </c>
      <c r="B22" s="395">
        <v>3073</v>
      </c>
      <c r="C22" s="395">
        <v>3065</v>
      </c>
      <c r="D22" s="471">
        <f t="shared" si="0"/>
        <v>504944.93063438009</v>
      </c>
      <c r="E22" s="476">
        <f t="shared" si="1"/>
        <v>252472.50397275822</v>
      </c>
      <c r="F22" s="465">
        <v>246075.5868383981</v>
      </c>
      <c r="G22" s="476">
        <f t="shared" si="2"/>
        <v>76845.336738554674</v>
      </c>
      <c r="H22" s="465">
        <f t="shared" si="3"/>
        <v>76845.336738554674</v>
      </c>
      <c r="I22" s="482">
        <f t="shared" si="4"/>
        <v>322920.92357695277</v>
      </c>
      <c r="J22" s="529">
        <f t="shared" si="5"/>
        <v>329317.84071131289</v>
      </c>
      <c r="K22" s="479">
        <f t="shared" si="6"/>
        <v>6396.9171343601192</v>
      </c>
      <c r="L22" s="394" t="s">
        <v>52</v>
      </c>
      <c r="M22" s="395">
        <v>3065</v>
      </c>
      <c r="N22" s="389">
        <v>1311739.3338699939</v>
      </c>
      <c r="O22" s="434">
        <f t="shared" si="7"/>
        <v>491621.51595409255</v>
      </c>
      <c r="P22" s="389">
        <f t="shared" si="8"/>
        <v>-820117.81791590131</v>
      </c>
      <c r="Q22" s="394" t="s">
        <v>52</v>
      </c>
      <c r="R22" s="413">
        <v>58</v>
      </c>
      <c r="S22" s="413">
        <v>58</v>
      </c>
      <c r="T22" s="396">
        <v>3185900.8</v>
      </c>
      <c r="U22" s="397">
        <v>1036702.4960998439</v>
      </c>
      <c r="V22" s="392">
        <f t="shared" si="9"/>
        <v>4222603.2960998435</v>
      </c>
      <c r="W22" s="396">
        <v>4581848.7300000004</v>
      </c>
      <c r="X22" s="391">
        <f t="shared" si="10"/>
        <v>1064587.6626865673</v>
      </c>
      <c r="Y22" s="392">
        <f t="shared" si="11"/>
        <v>5646436.3926865682</v>
      </c>
      <c r="Z22" s="513">
        <f t="shared" si="12"/>
        <v>1395947.9300000006</v>
      </c>
      <c r="AA22" s="416">
        <f t="shared" si="13"/>
        <v>27885.166586723411</v>
      </c>
      <c r="AB22" s="392">
        <f t="shared" si="14"/>
        <v>1423833.0965867247</v>
      </c>
      <c r="AC22" s="467" t="s">
        <v>52</v>
      </c>
      <c r="AD22" s="415">
        <f t="shared" si="15"/>
        <v>5857263.55354679</v>
      </c>
      <c r="AE22" s="393">
        <f t="shared" si="16"/>
        <v>6467375.7493519736</v>
      </c>
      <c r="AF22" s="520">
        <f t="shared" si="17"/>
        <v>610112.19580518361</v>
      </c>
      <c r="AG22" s="384"/>
      <c r="AH22" s="384"/>
    </row>
    <row r="23" spans="1:34" ht="16.5" customHeight="1" thickBot="1" x14ac:dyDescent="0.3">
      <c r="A23" s="398" t="s">
        <v>53</v>
      </c>
      <c r="B23" s="399">
        <v>753</v>
      </c>
      <c r="C23" s="399">
        <v>764</v>
      </c>
      <c r="D23" s="498">
        <f t="shared" si="0"/>
        <v>125865.55530331693</v>
      </c>
      <c r="E23" s="500">
        <f t="shared" si="1"/>
        <v>62932.787287173662</v>
      </c>
      <c r="F23" s="499">
        <v>60358.162809418398</v>
      </c>
      <c r="G23" s="500">
        <f t="shared" si="2"/>
        <v>19154.922436625046</v>
      </c>
      <c r="H23" s="499">
        <f t="shared" si="3"/>
        <v>19154.922436625046</v>
      </c>
      <c r="I23" s="530">
        <f t="shared" si="4"/>
        <v>79513.08524604344</v>
      </c>
      <c r="J23" s="531">
        <f t="shared" si="5"/>
        <v>82087.709723798704</v>
      </c>
      <c r="K23" s="591">
        <f t="shared" si="6"/>
        <v>2574.6244777552638</v>
      </c>
      <c r="L23" s="398" t="s">
        <v>53</v>
      </c>
      <c r="M23" s="399">
        <v>764</v>
      </c>
      <c r="N23" s="389">
        <v>321747.38377943251</v>
      </c>
      <c r="O23" s="434">
        <f t="shared" si="7"/>
        <v>122544.48228023711</v>
      </c>
      <c r="P23" s="389">
        <f t="shared" si="8"/>
        <v>-199202.9014991954</v>
      </c>
      <c r="Q23" s="398" t="s">
        <v>53</v>
      </c>
      <c r="R23" s="414">
        <v>39</v>
      </c>
      <c r="S23" s="414">
        <v>45</v>
      </c>
      <c r="T23" s="400">
        <v>2403400.4</v>
      </c>
      <c r="U23" s="401">
        <v>697093.05772230879</v>
      </c>
      <c r="V23" s="392">
        <f t="shared" si="9"/>
        <v>3100493.4577223086</v>
      </c>
      <c r="W23" s="400">
        <v>1391127.9800000004</v>
      </c>
      <c r="X23" s="391">
        <f t="shared" si="10"/>
        <v>825973.18656716426</v>
      </c>
      <c r="Y23" s="511">
        <f t="shared" si="11"/>
        <v>2217101.1665671645</v>
      </c>
      <c r="Z23" s="513">
        <f t="shared" si="12"/>
        <v>-1012272.4199999995</v>
      </c>
      <c r="AA23" s="416">
        <f t="shared" si="13"/>
        <v>128880.12884485547</v>
      </c>
      <c r="AB23" s="392">
        <f t="shared" si="14"/>
        <v>-883392.29115514411</v>
      </c>
      <c r="AC23" s="468" t="s">
        <v>53</v>
      </c>
      <c r="AD23" s="415">
        <f t="shared" si="15"/>
        <v>3501753.9267477845</v>
      </c>
      <c r="AE23" s="393">
        <f t="shared" si="16"/>
        <v>2421733.3585712006</v>
      </c>
      <c r="AF23" s="520">
        <f t="shared" si="17"/>
        <v>-1080020.5681765839</v>
      </c>
      <c r="AG23" s="384"/>
      <c r="AH23" s="384"/>
    </row>
    <row r="24" spans="1:34" ht="16.5" customHeight="1" thickBot="1" x14ac:dyDescent="0.3">
      <c r="A24" s="403" t="s">
        <v>54</v>
      </c>
      <c r="B24" s="404">
        <f>SUM(B9:B23)</f>
        <v>39841</v>
      </c>
      <c r="C24" s="404">
        <f>SUM(C9:C23)</f>
        <v>39645</v>
      </c>
      <c r="D24" s="404">
        <f>SUM(D9:D23)</f>
        <v>6531334.9999999991</v>
      </c>
      <c r="E24" s="404">
        <f t="shared" ref="E24:F24" si="18">SUM(E9:E23)</f>
        <v>3265668</v>
      </c>
      <c r="F24" s="404">
        <f t="shared" si="18"/>
        <v>3182172</v>
      </c>
      <c r="G24" s="404">
        <f t="shared" ref="G24:AF24" si="19">SUM(G9:G23)</f>
        <v>993974.99999999988</v>
      </c>
      <c r="H24" s="425">
        <f t="shared" si="19"/>
        <v>993974.99999999988</v>
      </c>
      <c r="I24" s="425">
        <f t="shared" si="19"/>
        <v>4176147</v>
      </c>
      <c r="J24" s="425">
        <f t="shared" si="19"/>
        <v>4259642.9999999991</v>
      </c>
      <c r="K24" s="426">
        <f t="shared" si="19"/>
        <v>83495.999999999534</v>
      </c>
      <c r="L24" s="403" t="s">
        <v>54</v>
      </c>
      <c r="M24" s="404">
        <f>SUM(M9:M23)</f>
        <v>39645</v>
      </c>
      <c r="N24" s="406">
        <f t="shared" si="19"/>
        <v>16963000</v>
      </c>
      <c r="O24" s="405">
        <f t="shared" si="19"/>
        <v>6359000</v>
      </c>
      <c r="P24" s="405">
        <f t="shared" si="19"/>
        <v>-10604000.000000002</v>
      </c>
      <c r="Q24" s="403" t="s">
        <v>54</v>
      </c>
      <c r="R24" s="510">
        <f t="shared" ref="R24:S24" si="20">SUM(R9:R23)</f>
        <v>641</v>
      </c>
      <c r="S24" s="510">
        <f t="shared" si="20"/>
        <v>670</v>
      </c>
      <c r="T24" s="512">
        <f t="shared" si="19"/>
        <v>66422139.75999999</v>
      </c>
      <c r="U24" s="473">
        <f t="shared" si="19"/>
        <v>11457350.000000002</v>
      </c>
      <c r="V24" s="426">
        <f t="shared" si="19"/>
        <v>77879489.75999999</v>
      </c>
      <c r="W24" s="512">
        <f t="shared" si="19"/>
        <v>100368585.80000001</v>
      </c>
      <c r="X24" s="473">
        <f t="shared" si="19"/>
        <v>12297823.000000002</v>
      </c>
      <c r="Y24" s="426">
        <f t="shared" si="19"/>
        <v>112666408.80000003</v>
      </c>
      <c r="Z24" s="514">
        <f t="shared" si="19"/>
        <v>33946446.039999992</v>
      </c>
      <c r="AA24" s="425">
        <f t="shared" si="19"/>
        <v>840473.00000000151</v>
      </c>
      <c r="AB24" s="426">
        <f t="shared" si="19"/>
        <v>34786919.039999999</v>
      </c>
      <c r="AC24" s="469" t="s">
        <v>54</v>
      </c>
      <c r="AD24" s="406">
        <f t="shared" si="19"/>
        <v>99018636.760000005</v>
      </c>
      <c r="AE24" s="405">
        <f t="shared" si="19"/>
        <v>123285051.8</v>
      </c>
      <c r="AF24" s="405">
        <f t="shared" si="19"/>
        <v>24266415.040000007</v>
      </c>
      <c r="AG24" s="406">
        <v>1926504</v>
      </c>
      <c r="AH24" s="405">
        <f>AE24+AG24</f>
        <v>125211555.8</v>
      </c>
    </row>
    <row r="25" spans="1:34" s="421" customFormat="1" ht="15" customHeight="1" x14ac:dyDescent="0.25">
      <c r="A25" s="420"/>
      <c r="B25" s="420"/>
      <c r="C25" s="441"/>
      <c r="D25" s="427">
        <v>6531335</v>
      </c>
      <c r="E25" s="427">
        <v>3265668</v>
      </c>
      <c r="F25" s="427">
        <v>2887931</v>
      </c>
      <c r="G25" s="427">
        <v>993975</v>
      </c>
      <c r="H25" s="427">
        <v>993975</v>
      </c>
      <c r="I25" s="427"/>
      <c r="J25" s="427"/>
      <c r="K25" s="427"/>
      <c r="L25" s="420"/>
      <c r="M25" s="441"/>
      <c r="N25" s="427">
        <v>17049000</v>
      </c>
      <c r="O25" s="427">
        <v>6359000</v>
      </c>
      <c r="P25" s="427"/>
      <c r="Q25" s="420"/>
      <c r="R25" s="420"/>
      <c r="S25" s="441"/>
      <c r="X25" s="421">
        <v>12297823</v>
      </c>
      <c r="AC25" s="420"/>
    </row>
    <row r="26" spans="1:34" ht="34.5" customHeight="1" x14ac:dyDescent="0.25">
      <c r="A26" s="589"/>
      <c r="B26" s="589"/>
      <c r="C26" s="589"/>
      <c r="D26" s="589"/>
      <c r="E26" s="589"/>
      <c r="F26" s="589"/>
      <c r="G26" s="589"/>
      <c r="H26" s="589"/>
      <c r="I26" s="589"/>
      <c r="J26" s="589"/>
      <c r="K26" s="589"/>
      <c r="L26" s="587"/>
      <c r="M26" s="586"/>
      <c r="N26" s="586">
        <f>N24/M24/12</f>
        <v>35.656030604952285</v>
      </c>
      <c r="O26" s="586">
        <f>O24/M24/12</f>
        <v>13.366544751334763</v>
      </c>
      <c r="P26" s="586" t="s">
        <v>398</v>
      </c>
      <c r="Q26" s="674"/>
      <c r="R26" s="674"/>
      <c r="S26" s="674"/>
      <c r="T26" s="674"/>
      <c r="U26" s="674"/>
      <c r="V26" s="674"/>
      <c r="W26" s="670"/>
      <c r="X26" s="670"/>
      <c r="Y26" s="670"/>
      <c r="Z26" s="670"/>
      <c r="AA26" s="670"/>
      <c r="AB26" s="670"/>
      <c r="AC26" s="407"/>
    </row>
    <row r="27" spans="1:34" ht="73.5" customHeight="1" x14ac:dyDescent="0.25">
      <c r="A27" s="589"/>
      <c r="B27" s="589"/>
      <c r="C27" s="589"/>
      <c r="D27" s="589"/>
      <c r="E27" s="589"/>
      <c r="F27" s="589"/>
      <c r="G27" s="589"/>
      <c r="H27" s="589"/>
      <c r="I27" s="589"/>
      <c r="J27" s="589"/>
      <c r="K27" s="589"/>
      <c r="L27" s="586"/>
      <c r="M27" s="586"/>
      <c r="N27" s="586"/>
      <c r="O27" s="586"/>
      <c r="P27" s="586"/>
      <c r="Q27" s="674"/>
      <c r="R27" s="674"/>
      <c r="S27" s="674"/>
      <c r="T27" s="674"/>
      <c r="U27" s="674"/>
      <c r="V27" s="674"/>
      <c r="W27" s="670"/>
      <c r="X27" s="670"/>
      <c r="Y27" s="670"/>
      <c r="Z27" s="670"/>
      <c r="AA27" s="670"/>
      <c r="AB27" s="670"/>
      <c r="AC27" s="383"/>
    </row>
    <row r="28" spans="1:34" ht="14.65" customHeight="1" x14ac:dyDescent="0.25">
      <c r="A28" s="589"/>
      <c r="B28" s="589"/>
      <c r="C28" s="589"/>
      <c r="D28" s="589"/>
      <c r="E28" s="589"/>
      <c r="F28" s="589"/>
      <c r="G28" s="589"/>
      <c r="H28" s="589"/>
      <c r="I28" s="589"/>
      <c r="J28" s="589"/>
      <c r="K28" s="589"/>
      <c r="L28" s="723"/>
      <c r="M28" s="723"/>
      <c r="N28" s="723"/>
      <c r="O28" s="723"/>
      <c r="P28" s="723"/>
      <c r="Q28" s="674"/>
      <c r="R28" s="674"/>
      <c r="S28" s="674"/>
      <c r="T28" s="674"/>
      <c r="U28" s="674"/>
      <c r="V28" s="674"/>
      <c r="W28" s="670"/>
      <c r="X28" s="670"/>
      <c r="Y28" s="670"/>
      <c r="Z28" s="670"/>
      <c r="AA28" s="670"/>
      <c r="AB28" s="670"/>
      <c r="AC28" s="381"/>
    </row>
    <row r="29" spans="1:34" ht="16.149999999999999" customHeight="1" x14ac:dyDescent="0.25">
      <c r="A29" s="589"/>
      <c r="B29" s="589"/>
      <c r="C29" s="589"/>
      <c r="D29" s="589"/>
      <c r="E29" s="589"/>
      <c r="F29" s="589"/>
      <c r="G29" s="589"/>
      <c r="H29" s="589"/>
      <c r="I29" s="589"/>
      <c r="J29" s="589"/>
      <c r="K29" s="589"/>
      <c r="L29" s="723"/>
      <c r="M29" s="723"/>
      <c r="N29" s="723"/>
      <c r="O29" s="723"/>
      <c r="P29" s="723"/>
      <c r="Q29" s="674"/>
      <c r="R29" s="674"/>
      <c r="S29" s="674"/>
      <c r="T29" s="674"/>
      <c r="U29" s="674"/>
      <c r="V29" s="674"/>
      <c r="W29" s="670"/>
      <c r="X29" s="670"/>
      <c r="Y29" s="670"/>
      <c r="Z29" s="670"/>
      <c r="AA29" s="670"/>
      <c r="AB29" s="670"/>
      <c r="AC29" s="381"/>
    </row>
    <row r="30" spans="1:34" ht="16.149999999999999" customHeight="1" x14ac:dyDescent="0.25">
      <c r="A30" s="589"/>
      <c r="B30" s="589"/>
      <c r="C30" s="589"/>
      <c r="D30" s="589"/>
      <c r="E30" s="589"/>
      <c r="F30" s="589"/>
      <c r="G30" s="589"/>
      <c r="H30" s="589"/>
      <c r="I30" s="589"/>
      <c r="J30" s="589"/>
      <c r="K30" s="589"/>
      <c r="L30" s="723"/>
      <c r="M30" s="723"/>
      <c r="N30" s="723"/>
      <c r="O30" s="723"/>
      <c r="P30" s="723"/>
      <c r="Q30" s="674"/>
      <c r="R30" s="674"/>
      <c r="S30" s="674"/>
      <c r="T30" s="674"/>
      <c r="U30" s="674"/>
      <c r="V30" s="674"/>
      <c r="W30" s="670"/>
      <c r="X30" s="670"/>
      <c r="Y30" s="670"/>
      <c r="Z30" s="670"/>
      <c r="AA30" s="670"/>
      <c r="AB30" s="670"/>
      <c r="AC30" s="381"/>
    </row>
    <row r="31" spans="1:34" ht="14.65" customHeight="1" x14ac:dyDescent="0.25">
      <c r="A31" s="589"/>
      <c r="B31" s="589"/>
      <c r="C31" s="589"/>
      <c r="D31" s="589"/>
      <c r="E31" s="589"/>
      <c r="F31" s="589"/>
      <c r="G31" s="589"/>
      <c r="H31" s="589"/>
      <c r="I31" s="589"/>
      <c r="J31" s="589"/>
      <c r="K31" s="589"/>
      <c r="L31" s="723"/>
      <c r="M31" s="723"/>
      <c r="N31" s="723"/>
      <c r="O31" s="723"/>
      <c r="P31" s="723"/>
      <c r="Q31" s="674"/>
      <c r="R31" s="674"/>
      <c r="S31" s="674"/>
      <c r="T31" s="674"/>
      <c r="U31" s="674"/>
      <c r="V31" s="674"/>
      <c r="AC31" s="381"/>
    </row>
    <row r="32" spans="1:34" ht="14.65" customHeight="1" x14ac:dyDescent="0.25">
      <c r="A32" s="589"/>
      <c r="B32" s="589"/>
      <c r="C32" s="589"/>
      <c r="D32" s="589"/>
      <c r="E32" s="589"/>
      <c r="F32" s="589"/>
      <c r="G32" s="589"/>
      <c r="H32" s="589"/>
      <c r="I32" s="589"/>
      <c r="J32" s="589"/>
      <c r="K32" s="589"/>
      <c r="L32" s="723"/>
      <c r="M32" s="723"/>
      <c r="N32" s="723"/>
      <c r="O32" s="723"/>
      <c r="P32" s="723"/>
      <c r="Q32" s="674"/>
      <c r="R32" s="674"/>
      <c r="S32" s="674"/>
      <c r="T32" s="674"/>
      <c r="U32" s="674"/>
      <c r="V32" s="674"/>
      <c r="AC32" s="381"/>
    </row>
    <row r="33" spans="1:29" ht="14.65" customHeight="1" x14ac:dyDescent="0.25">
      <c r="A33" s="589"/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723"/>
      <c r="M33" s="723"/>
      <c r="N33" s="723"/>
      <c r="O33" s="723"/>
      <c r="P33" s="723"/>
      <c r="Q33" s="674"/>
      <c r="R33" s="674"/>
      <c r="S33" s="674"/>
      <c r="T33" s="674"/>
      <c r="U33" s="674"/>
      <c r="V33" s="674"/>
      <c r="AC33" s="381"/>
    </row>
    <row r="34" spans="1:29" ht="14.65" customHeight="1" x14ac:dyDescent="0.25">
      <c r="A34" s="706"/>
      <c r="B34" s="706"/>
      <c r="C34" s="706"/>
      <c r="D34" s="523"/>
      <c r="E34" s="523"/>
      <c r="F34" s="523"/>
      <c r="G34" s="408"/>
      <c r="H34" s="714"/>
      <c r="I34" s="714"/>
      <c r="J34" s="714"/>
      <c r="K34" s="714"/>
      <c r="L34" s="714"/>
      <c r="M34" s="714"/>
      <c r="N34" s="714"/>
      <c r="O34" s="442"/>
      <c r="P34" s="423"/>
      <c r="Q34" s="712"/>
      <c r="R34" s="712"/>
      <c r="S34" s="712"/>
      <c r="T34" s="712"/>
      <c r="U34" s="384"/>
      <c r="AC34" s="408"/>
    </row>
    <row r="35" spans="1:29" ht="16.149999999999999" customHeight="1" x14ac:dyDescent="0.25">
      <c r="A35" s="705"/>
      <c r="B35" s="705"/>
      <c r="C35" s="705"/>
      <c r="D35" s="443"/>
      <c r="E35" s="443"/>
      <c r="F35" s="443"/>
      <c r="G35" s="444"/>
      <c r="H35" s="714"/>
      <c r="I35" s="714"/>
      <c r="J35" s="714"/>
      <c r="K35" s="714"/>
      <c r="L35" s="714"/>
      <c r="M35" s="714"/>
      <c r="N35" s="714"/>
      <c r="O35" s="442"/>
      <c r="P35" s="423"/>
      <c r="Q35" s="713"/>
      <c r="R35" s="713"/>
      <c r="S35" s="713"/>
      <c r="T35" s="713"/>
      <c r="U35" s="391"/>
      <c r="AC35" s="381"/>
    </row>
    <row r="36" spans="1:29" x14ac:dyDescent="0.25">
      <c r="A36" s="705"/>
      <c r="B36" s="705"/>
      <c r="C36" s="705"/>
      <c r="D36" s="443"/>
      <c r="E36" s="443"/>
      <c r="F36" s="443"/>
      <c r="G36" s="444"/>
      <c r="H36" s="715"/>
      <c r="I36" s="715"/>
      <c r="J36" s="715"/>
      <c r="K36" s="715"/>
      <c r="L36" s="715"/>
      <c r="M36" s="715"/>
      <c r="N36" s="715"/>
      <c r="O36" s="527"/>
      <c r="P36" s="423"/>
      <c r="Q36" s="710"/>
      <c r="R36" s="710"/>
      <c r="S36" s="710"/>
      <c r="T36" s="710"/>
      <c r="U36" s="397"/>
      <c r="AC36" s="381"/>
    </row>
    <row r="37" spans="1:29" ht="13.5" customHeight="1" thickBot="1" x14ac:dyDescent="0.3">
      <c r="A37" s="711"/>
      <c r="B37" s="711"/>
      <c r="C37" s="711"/>
      <c r="D37" s="521"/>
      <c r="E37" s="521"/>
      <c r="F37" s="521"/>
      <c r="G37" s="402"/>
      <c r="H37" s="381"/>
      <c r="I37" s="381"/>
      <c r="J37" s="381"/>
      <c r="K37" s="381"/>
      <c r="L37" s="381"/>
      <c r="M37" s="381"/>
      <c r="N37" s="381"/>
      <c r="O37" s="381"/>
      <c r="P37" s="381"/>
      <c r="Q37" s="710"/>
      <c r="R37" s="710"/>
      <c r="S37" s="710"/>
      <c r="T37" s="710"/>
      <c r="U37" s="397"/>
      <c r="AC37" s="383"/>
    </row>
    <row r="38" spans="1:29" x14ac:dyDescent="0.25">
      <c r="A38" s="383"/>
      <c r="B38" s="383"/>
      <c r="H38" s="722"/>
      <c r="I38" s="722"/>
      <c r="J38" s="722"/>
      <c r="K38" s="722"/>
      <c r="L38" s="722"/>
      <c r="M38" s="722"/>
      <c r="N38" s="722"/>
      <c r="O38" s="524"/>
      <c r="P38" s="435"/>
      <c r="Q38" s="707"/>
      <c r="R38" s="708"/>
      <c r="S38" s="708"/>
      <c r="T38" s="709"/>
      <c r="U38" s="397"/>
      <c r="AC38" s="381"/>
    </row>
    <row r="39" spans="1:29" x14ac:dyDescent="0.25">
      <c r="A39" s="383"/>
      <c r="B39" s="383"/>
      <c r="H39" s="718"/>
      <c r="I39" s="718"/>
      <c r="J39" s="718"/>
      <c r="K39" s="718"/>
      <c r="L39" s="718"/>
      <c r="M39" s="718"/>
      <c r="N39" s="718"/>
      <c r="O39" s="522"/>
      <c r="P39" s="436"/>
      <c r="Q39" s="707"/>
      <c r="R39" s="708"/>
      <c r="S39" s="708"/>
      <c r="T39" s="709"/>
      <c r="U39" s="397"/>
      <c r="AC39" s="381"/>
    </row>
    <row r="40" spans="1:29" x14ac:dyDescent="0.25">
      <c r="C40" s="411"/>
      <c r="D40" s="402"/>
      <c r="E40" s="402"/>
      <c r="F40" s="402"/>
      <c r="G40" s="402"/>
      <c r="H40" s="718"/>
      <c r="I40" s="718"/>
      <c r="J40" s="718"/>
      <c r="K40" s="718"/>
      <c r="L40" s="718"/>
      <c r="M40" s="718"/>
      <c r="N40" s="718"/>
      <c r="O40" s="522"/>
      <c r="P40" s="436"/>
      <c r="Q40" s="702"/>
      <c r="R40" s="703"/>
      <c r="S40" s="703"/>
      <c r="T40" s="704"/>
      <c r="U40" s="472"/>
      <c r="V40" s="384"/>
    </row>
    <row r="41" spans="1:29" x14ac:dyDescent="0.25">
      <c r="H41" s="718"/>
      <c r="I41" s="718"/>
      <c r="J41" s="718"/>
      <c r="K41" s="718"/>
      <c r="L41" s="718"/>
      <c r="M41" s="718"/>
      <c r="N41" s="718"/>
      <c r="O41" s="522"/>
      <c r="P41" s="436"/>
      <c r="U41" s="382"/>
      <c r="V41" s="384"/>
    </row>
    <row r="42" spans="1:29" x14ac:dyDescent="0.25">
      <c r="H42" s="718"/>
      <c r="I42" s="718"/>
      <c r="J42" s="718"/>
      <c r="K42" s="718"/>
      <c r="L42" s="718"/>
      <c r="M42" s="718"/>
      <c r="N42" s="718"/>
      <c r="O42" s="522"/>
      <c r="P42" s="436"/>
      <c r="U42" s="409"/>
      <c r="V42" s="410"/>
    </row>
    <row r="43" spans="1:29" x14ac:dyDescent="0.25">
      <c r="H43" s="718"/>
      <c r="I43" s="718"/>
      <c r="J43" s="718"/>
      <c r="K43" s="718"/>
      <c r="L43" s="718"/>
      <c r="M43" s="718"/>
      <c r="N43" s="718"/>
      <c r="O43" s="522"/>
      <c r="P43" s="436"/>
      <c r="U43" s="382"/>
      <c r="V43" s="402"/>
    </row>
    <row r="44" spans="1:29" x14ac:dyDescent="0.25">
      <c r="H44" s="718"/>
      <c r="I44" s="718"/>
      <c r="J44" s="718"/>
      <c r="K44" s="718"/>
      <c r="L44" s="718"/>
      <c r="M44" s="718"/>
      <c r="N44" s="718"/>
      <c r="O44" s="522"/>
      <c r="P44" s="437"/>
    </row>
    <row r="45" spans="1:29" x14ac:dyDescent="0.25">
      <c r="H45" s="718"/>
      <c r="I45" s="718"/>
      <c r="J45" s="718"/>
      <c r="K45" s="718"/>
      <c r="L45" s="718"/>
      <c r="M45" s="718"/>
      <c r="N45" s="718"/>
      <c r="O45" s="522"/>
      <c r="P45" s="437"/>
    </row>
    <row r="46" spans="1:29" x14ac:dyDescent="0.25">
      <c r="H46" s="706"/>
      <c r="I46" s="706"/>
      <c r="J46" s="706"/>
      <c r="K46" s="706"/>
      <c r="L46" s="706"/>
      <c r="M46" s="706"/>
      <c r="N46" s="706"/>
      <c r="O46" s="523"/>
      <c r="P46" s="438"/>
    </row>
    <row r="47" spans="1:29" x14ac:dyDescent="0.25">
      <c r="H47" s="705"/>
      <c r="I47" s="705"/>
      <c r="J47" s="705"/>
      <c r="K47" s="705"/>
      <c r="N47" s="443"/>
      <c r="O47" s="443"/>
      <c r="P47" s="439"/>
    </row>
    <row r="48" spans="1:29" x14ac:dyDescent="0.25">
      <c r="H48" s="705"/>
      <c r="I48" s="705"/>
      <c r="J48" s="705"/>
      <c r="K48" s="705"/>
      <c r="N48" s="443"/>
      <c r="O48" s="443"/>
      <c r="P48" s="439"/>
    </row>
    <row r="49" spans="8:16" ht="15.75" thickBot="1" x14ac:dyDescent="0.3">
      <c r="H49" s="711"/>
      <c r="I49" s="711"/>
      <c r="J49" s="711"/>
      <c r="K49" s="711"/>
      <c r="L49" s="711"/>
      <c r="M49" s="711"/>
      <c r="N49" s="711"/>
      <c r="O49" s="521"/>
      <c r="P49" s="440"/>
    </row>
    <row r="53" spans="8:16" x14ac:dyDescent="0.25">
      <c r="H53" s="739"/>
      <c r="I53" s="740"/>
      <c r="J53" s="740"/>
      <c r="K53" s="740"/>
      <c r="L53" s="740"/>
      <c r="M53" s="740"/>
      <c r="N53" s="740"/>
      <c r="O53" s="741"/>
    </row>
    <row r="54" spans="8:16" ht="17.25" x14ac:dyDescent="0.4">
      <c r="H54" s="742"/>
      <c r="I54" s="743"/>
      <c r="J54" s="743"/>
      <c r="K54" s="743"/>
      <c r="L54" s="743"/>
      <c r="M54" s="743"/>
      <c r="N54" s="744"/>
      <c r="O54" s="424"/>
    </row>
    <row r="55" spans="8:16" x14ac:dyDescent="0.25">
      <c r="H55" s="745"/>
      <c r="I55" s="746"/>
      <c r="J55" s="746"/>
      <c r="K55" s="746"/>
      <c r="L55" s="746"/>
      <c r="M55" s="746"/>
      <c r="N55" s="747"/>
      <c r="O55" s="428"/>
    </row>
    <row r="56" spans="8:16" ht="17.25" x14ac:dyDescent="0.4">
      <c r="H56" s="742"/>
      <c r="I56" s="743"/>
      <c r="J56" s="743"/>
      <c r="K56" s="743"/>
      <c r="L56" s="743"/>
      <c r="M56" s="743"/>
      <c r="N56" s="744"/>
      <c r="O56" s="428"/>
    </row>
    <row r="57" spans="8:16" ht="17.25" x14ac:dyDescent="0.4">
      <c r="H57" s="742"/>
      <c r="I57" s="743"/>
      <c r="J57" s="743"/>
      <c r="K57" s="743"/>
      <c r="L57" s="743"/>
      <c r="M57" s="743"/>
      <c r="N57" s="744"/>
      <c r="O57" s="428"/>
    </row>
    <row r="58" spans="8:16" x14ac:dyDescent="0.25">
      <c r="H58" s="727"/>
      <c r="I58" s="728"/>
      <c r="J58" s="728"/>
      <c r="K58" s="728"/>
      <c r="L58" s="728"/>
      <c r="M58" s="728"/>
      <c r="N58" s="729"/>
      <c r="O58" s="429"/>
    </row>
    <row r="59" spans="8:16" x14ac:dyDescent="0.25">
      <c r="H59" s="730"/>
      <c r="I59" s="731"/>
      <c r="J59" s="731"/>
      <c r="K59" s="731"/>
      <c r="L59" s="731"/>
      <c r="M59" s="731"/>
      <c r="N59" s="732"/>
      <c r="O59" s="430"/>
    </row>
    <row r="60" spans="8:16" x14ac:dyDescent="0.25">
      <c r="H60" s="733"/>
      <c r="I60" s="734"/>
      <c r="J60" s="734"/>
      <c r="K60" s="734"/>
      <c r="L60" s="734"/>
      <c r="M60" s="734"/>
      <c r="N60" s="735"/>
      <c r="O60" s="431"/>
    </row>
    <row r="61" spans="8:16" x14ac:dyDescent="0.25">
      <c r="H61" s="736"/>
      <c r="I61" s="737"/>
      <c r="J61" s="737"/>
      <c r="K61" s="737"/>
      <c r="L61" s="737"/>
      <c r="M61" s="737"/>
      <c r="N61" s="738"/>
      <c r="O61" s="432"/>
    </row>
    <row r="62" spans="8:16" x14ac:dyDescent="0.25">
      <c r="H62" s="736"/>
      <c r="I62" s="737"/>
      <c r="J62" s="737"/>
      <c r="K62" s="737"/>
      <c r="L62" s="737"/>
      <c r="M62" s="737"/>
      <c r="N62" s="738"/>
      <c r="O62" s="432"/>
    </row>
    <row r="63" spans="8:16" ht="15.75" thickBot="1" x14ac:dyDescent="0.3">
      <c r="H63" s="724"/>
      <c r="I63" s="725"/>
      <c r="J63" s="725"/>
      <c r="K63" s="725"/>
      <c r="L63" s="725"/>
      <c r="M63" s="725"/>
      <c r="N63" s="726"/>
      <c r="O63" s="433"/>
    </row>
    <row r="64" spans="8:16" x14ac:dyDescent="0.25">
      <c r="H64" s="381"/>
      <c r="I64" s="381"/>
      <c r="J64" s="381"/>
      <c r="K64" s="381"/>
      <c r="L64" s="381"/>
      <c r="M64" s="381"/>
      <c r="N64" s="381"/>
      <c r="O64" s="381"/>
    </row>
  </sheetData>
  <mergeCells count="68">
    <mergeCell ref="H53:O53"/>
    <mergeCell ref="H54:N54"/>
    <mergeCell ref="H55:N55"/>
    <mergeCell ref="H56:N56"/>
    <mergeCell ref="H57:N57"/>
    <mergeCell ref="H63:N63"/>
    <mergeCell ref="H58:N58"/>
    <mergeCell ref="H59:N59"/>
    <mergeCell ref="H60:N60"/>
    <mergeCell ref="H61:N61"/>
    <mergeCell ref="H62:N62"/>
    <mergeCell ref="H49:N49"/>
    <mergeCell ref="L4:L7"/>
    <mergeCell ref="M4:M7"/>
    <mergeCell ref="H43:N43"/>
    <mergeCell ref="D4:K6"/>
    <mergeCell ref="H46:N46"/>
    <mergeCell ref="H47:K48"/>
    <mergeCell ref="H38:N38"/>
    <mergeCell ref="H39:N39"/>
    <mergeCell ref="H40:N40"/>
    <mergeCell ref="H41:N41"/>
    <mergeCell ref="H42:N42"/>
    <mergeCell ref="H44:N44"/>
    <mergeCell ref="H45:N45"/>
    <mergeCell ref="L28:P33"/>
    <mergeCell ref="AC2:AF2"/>
    <mergeCell ref="AC3:AF3"/>
    <mergeCell ref="A2:K2"/>
    <mergeCell ref="A3:K3"/>
    <mergeCell ref="L2:P2"/>
    <mergeCell ref="L3:P3"/>
    <mergeCell ref="Q2:AB2"/>
    <mergeCell ref="Q3:AB3"/>
    <mergeCell ref="Q40:T40"/>
    <mergeCell ref="A35:C36"/>
    <mergeCell ref="A34:C34"/>
    <mergeCell ref="Q38:T38"/>
    <mergeCell ref="Q37:T37"/>
    <mergeCell ref="Q39:T39"/>
    <mergeCell ref="A37:C37"/>
    <mergeCell ref="Q36:T36"/>
    <mergeCell ref="Q34:T34"/>
    <mergeCell ref="Q35:T35"/>
    <mergeCell ref="H34:N34"/>
    <mergeCell ref="H35:N35"/>
    <mergeCell ref="H36:N36"/>
    <mergeCell ref="AE6:AE7"/>
    <mergeCell ref="Q4:Q7"/>
    <mergeCell ref="S4:S7"/>
    <mergeCell ref="AD4:AF5"/>
    <mergeCell ref="N6:N7"/>
    <mergeCell ref="O6:O7"/>
    <mergeCell ref="N4:P5"/>
    <mergeCell ref="P6:P7"/>
    <mergeCell ref="AF6:AF7"/>
    <mergeCell ref="AC4:AC7"/>
    <mergeCell ref="W6:Y6"/>
    <mergeCell ref="Z6:AB6"/>
    <mergeCell ref="T4:AB5"/>
    <mergeCell ref="AD6:AD7"/>
    <mergeCell ref="A4:A7"/>
    <mergeCell ref="C4:C7"/>
    <mergeCell ref="W26:AB30"/>
    <mergeCell ref="T6:V6"/>
    <mergeCell ref="Q26:V33"/>
    <mergeCell ref="B4:B7"/>
    <mergeCell ref="R4:R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30" fitToHeight="3" orientation="landscape" verticalDpi="597" r:id="rId1"/>
  <colBreaks count="3" manualBreakCount="3">
    <brk id="11" max="32" man="1"/>
    <brk id="16" max="32" man="1"/>
    <brk id="28" max="3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Normal="100" zoomScaleSheetLayoutView="100" workbookViewId="0">
      <selection activeCell="D23" sqref="D23"/>
    </sheetView>
  </sheetViews>
  <sheetFormatPr defaultRowHeight="12.75" x14ac:dyDescent="0.2"/>
  <cols>
    <col min="1" max="2" width="12.42578125" style="27" customWidth="1"/>
    <col min="3" max="3" width="42" customWidth="1"/>
    <col min="4" max="4" width="22.5703125" customWidth="1"/>
  </cols>
  <sheetData>
    <row r="1" spans="1:5" s="127" customFormat="1" ht="15.75" x14ac:dyDescent="0.25">
      <c r="A1" s="123" t="s">
        <v>424</v>
      </c>
      <c r="B1" s="123"/>
      <c r="E1" s="184"/>
    </row>
    <row r="2" spans="1:5" s="127" customFormat="1" ht="15" x14ac:dyDescent="0.2">
      <c r="A2" s="125"/>
      <c r="B2" s="125"/>
    </row>
    <row r="3" spans="1:5" s="127" customFormat="1" ht="15" x14ac:dyDescent="0.2">
      <c r="A3" s="125"/>
      <c r="B3" s="125"/>
    </row>
    <row r="4" spans="1:5" s="127" customFormat="1" ht="15.75" x14ac:dyDescent="0.25">
      <c r="A4" s="604" t="s">
        <v>0</v>
      </c>
      <c r="B4" s="604"/>
      <c r="C4" s="604"/>
      <c r="D4" s="604"/>
    </row>
    <row r="5" spans="1:5" s="127" customFormat="1" ht="15.75" x14ac:dyDescent="0.25">
      <c r="A5" s="663" t="s">
        <v>425</v>
      </c>
      <c r="B5" s="663"/>
      <c r="C5" s="663"/>
      <c r="D5" s="663"/>
    </row>
    <row r="6" spans="1:5" ht="15.75" x14ac:dyDescent="0.25">
      <c r="A6" s="56"/>
      <c r="B6" s="56"/>
      <c r="C6" s="56"/>
      <c r="D6" s="56"/>
      <c r="E6" s="58"/>
    </row>
    <row r="7" spans="1:5" ht="15" x14ac:dyDescent="0.2">
      <c r="A7" s="182"/>
      <c r="B7" s="182"/>
      <c r="C7" s="157"/>
      <c r="D7" s="195" t="s">
        <v>7</v>
      </c>
      <c r="E7" s="57"/>
    </row>
    <row r="8" spans="1:5" ht="20.25" customHeight="1" x14ac:dyDescent="0.2">
      <c r="A8" s="748" t="s">
        <v>69</v>
      </c>
      <c r="B8" s="748" t="s">
        <v>174</v>
      </c>
      <c r="C8" s="750" t="s">
        <v>2</v>
      </c>
      <c r="D8" s="750" t="s">
        <v>427</v>
      </c>
      <c r="E8" s="57"/>
    </row>
    <row r="9" spans="1:5" ht="20.25" customHeight="1" x14ac:dyDescent="0.2">
      <c r="A9" s="749"/>
      <c r="B9" s="749"/>
      <c r="C9" s="751"/>
      <c r="D9" s="751"/>
    </row>
    <row r="10" spans="1:5" ht="20.25" customHeight="1" x14ac:dyDescent="0.2">
      <c r="A10" s="179" t="s">
        <v>68</v>
      </c>
      <c r="B10" s="179" t="s">
        <v>175</v>
      </c>
      <c r="C10" s="180" t="s">
        <v>89</v>
      </c>
      <c r="D10" s="344">
        <v>3600</v>
      </c>
    </row>
    <row r="11" spans="1:5" ht="20.25" customHeight="1" x14ac:dyDescent="0.2">
      <c r="A11" s="179" t="s">
        <v>3</v>
      </c>
      <c r="B11" s="179"/>
      <c r="C11" s="181" t="s">
        <v>90</v>
      </c>
      <c r="D11" s="344">
        <f>SUM(D10)</f>
        <v>3600</v>
      </c>
    </row>
    <row r="14" spans="1:5" ht="15.75" x14ac:dyDescent="0.25">
      <c r="A14" s="123" t="s">
        <v>384</v>
      </c>
      <c r="B14" s="123"/>
      <c r="C14" s="349"/>
      <c r="D14" s="127"/>
    </row>
    <row r="15" spans="1:5" ht="15" x14ac:dyDescent="0.2">
      <c r="A15" s="125"/>
      <c r="B15" s="125"/>
      <c r="C15" s="349"/>
      <c r="D15" s="127"/>
    </row>
    <row r="16" spans="1:5" ht="15" x14ac:dyDescent="0.2">
      <c r="A16" s="125"/>
      <c r="B16" s="125"/>
      <c r="C16" s="349"/>
      <c r="D16" s="127"/>
    </row>
    <row r="17" spans="1:4" ht="15.75" x14ac:dyDescent="0.25">
      <c r="A17" s="604" t="s">
        <v>0</v>
      </c>
      <c r="B17" s="604"/>
      <c r="C17" s="604"/>
      <c r="D17" s="604"/>
    </row>
    <row r="18" spans="1:4" ht="12.75" customHeight="1" x14ac:dyDescent="0.25">
      <c r="A18" s="663" t="s">
        <v>426</v>
      </c>
      <c r="B18" s="663"/>
      <c r="C18" s="663"/>
      <c r="D18" s="663"/>
    </row>
    <row r="19" spans="1:4" ht="15.75" x14ac:dyDescent="0.25">
      <c r="A19" s="56"/>
      <c r="B19" s="56"/>
      <c r="C19" s="350"/>
      <c r="D19" s="56"/>
    </row>
    <row r="20" spans="1:4" x14ac:dyDescent="0.2">
      <c r="A20" s="182"/>
      <c r="B20" s="182"/>
      <c r="C20" s="351"/>
      <c r="D20" s="195" t="s">
        <v>7</v>
      </c>
    </row>
    <row r="21" spans="1:4" ht="12.75" customHeight="1" x14ac:dyDescent="0.2">
      <c r="A21" s="752" t="s">
        <v>69</v>
      </c>
      <c r="B21" s="752" t="s">
        <v>174</v>
      </c>
      <c r="C21" s="753" t="s">
        <v>2</v>
      </c>
      <c r="D21" s="753" t="s">
        <v>427</v>
      </c>
    </row>
    <row r="22" spans="1:4" ht="12.75" customHeight="1" x14ac:dyDescent="0.2">
      <c r="A22" s="752"/>
      <c r="B22" s="752"/>
      <c r="C22" s="753"/>
      <c r="D22" s="753"/>
    </row>
    <row r="23" spans="1:4" ht="28.5" x14ac:dyDescent="0.2">
      <c r="A23" s="352" t="s">
        <v>247</v>
      </c>
      <c r="B23" s="352" t="s">
        <v>184</v>
      </c>
      <c r="C23" s="353" t="s">
        <v>338</v>
      </c>
      <c r="D23" s="355">
        <v>3266</v>
      </c>
    </row>
    <row r="24" spans="1:4" ht="28.5" x14ac:dyDescent="0.2">
      <c r="A24" s="352"/>
      <c r="B24" s="352"/>
      <c r="C24" s="353" t="s">
        <v>385</v>
      </c>
      <c r="D24" s="355">
        <v>1927</v>
      </c>
    </row>
    <row r="25" spans="1:4" ht="15" x14ac:dyDescent="0.2">
      <c r="A25" s="352"/>
      <c r="B25" s="352"/>
      <c r="C25" s="354" t="s">
        <v>301</v>
      </c>
      <c r="D25" s="356">
        <f>SUM(D23:D24)</f>
        <v>5193</v>
      </c>
    </row>
  </sheetData>
  <mergeCells count="12">
    <mergeCell ref="A17:D17"/>
    <mergeCell ref="A18:D18"/>
    <mergeCell ref="A21:A22"/>
    <mergeCell ref="B21:B22"/>
    <mergeCell ref="C21:C22"/>
    <mergeCell ref="D21:D22"/>
    <mergeCell ref="A4:D4"/>
    <mergeCell ref="A5:D5"/>
    <mergeCell ref="A8:A9"/>
    <mergeCell ref="C8:C9"/>
    <mergeCell ref="D8:D9"/>
    <mergeCell ref="B8:B9"/>
  </mergeCells>
  <phoneticPr fontId="20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150" zoomScaleNormal="100" zoomScaleSheetLayoutView="150" workbookViewId="0">
      <selection activeCell="B3" sqref="B3"/>
    </sheetView>
  </sheetViews>
  <sheetFormatPr defaultRowHeight="12.75" x14ac:dyDescent="0.2"/>
  <cols>
    <col min="1" max="1" width="8.28515625" customWidth="1"/>
    <col min="2" max="2" width="60.28515625" customWidth="1"/>
    <col min="3" max="3" width="18.7109375" style="22" customWidth="1"/>
  </cols>
  <sheetData>
    <row r="1" spans="1:8" ht="15.75" x14ac:dyDescent="0.25">
      <c r="A1" s="123" t="s">
        <v>436</v>
      </c>
      <c r="B1" s="125"/>
      <c r="C1" s="126"/>
      <c r="H1" s="50"/>
    </row>
    <row r="2" spans="1:8" ht="15" x14ac:dyDescent="0.2">
      <c r="A2" s="127"/>
      <c r="B2" s="127"/>
      <c r="C2" s="126"/>
    </row>
    <row r="3" spans="1:8" ht="15" x14ac:dyDescent="0.2">
      <c r="A3" s="127"/>
      <c r="B3" s="127"/>
      <c r="C3" s="126"/>
    </row>
    <row r="4" spans="1:8" ht="39" customHeight="1" x14ac:dyDescent="0.2">
      <c r="A4" s="754" t="s">
        <v>428</v>
      </c>
      <c r="B4" s="754"/>
      <c r="C4" s="754"/>
    </row>
    <row r="5" spans="1:8" ht="39" customHeight="1" x14ac:dyDescent="0.25">
      <c r="A5" s="59"/>
      <c r="B5" s="59"/>
      <c r="C5" s="60"/>
    </row>
    <row r="6" spans="1:8" x14ac:dyDescent="0.2">
      <c r="C6" s="22" t="s">
        <v>7</v>
      </c>
    </row>
    <row r="7" spans="1:8" s="26" customFormat="1" ht="21.75" customHeight="1" x14ac:dyDescent="0.2">
      <c r="A7" s="116" t="s">
        <v>96</v>
      </c>
      <c r="B7" s="116" t="s">
        <v>2</v>
      </c>
      <c r="C7" s="117" t="s">
        <v>91</v>
      </c>
    </row>
    <row r="8" spans="1:8" s="50" customFormat="1" ht="21.75" customHeight="1" x14ac:dyDescent="0.2">
      <c r="A8" s="118">
        <v>1</v>
      </c>
      <c r="B8" s="119" t="s">
        <v>95</v>
      </c>
      <c r="C8" s="120">
        <f>SUM(C9:C16)</f>
        <v>742543</v>
      </c>
    </row>
    <row r="9" spans="1:8" ht="21.75" customHeight="1" x14ac:dyDescent="0.2">
      <c r="A9" s="121"/>
      <c r="B9" s="121" t="s">
        <v>179</v>
      </c>
      <c r="C9" s="122">
        <v>348229</v>
      </c>
    </row>
    <row r="10" spans="1:8" ht="21.75" customHeight="1" x14ac:dyDescent="0.2">
      <c r="A10" s="121"/>
      <c r="B10" s="121" t="s">
        <v>195</v>
      </c>
      <c r="C10" s="122"/>
    </row>
    <row r="11" spans="1:8" ht="21.75" customHeight="1" x14ac:dyDescent="0.2">
      <c r="A11" s="121"/>
      <c r="B11" s="121" t="s">
        <v>196</v>
      </c>
      <c r="C11" s="122"/>
    </row>
    <row r="12" spans="1:8" ht="21.75" customHeight="1" x14ac:dyDescent="0.2">
      <c r="A12" s="121"/>
      <c r="B12" s="121" t="s">
        <v>188</v>
      </c>
      <c r="C12" s="122">
        <v>88911</v>
      </c>
    </row>
    <row r="13" spans="1:8" ht="21.75" customHeight="1" x14ac:dyDescent="0.2">
      <c r="A13" s="121"/>
      <c r="B13" s="121" t="s">
        <v>197</v>
      </c>
      <c r="C13" s="122"/>
    </row>
    <row r="14" spans="1:8" ht="21.75" customHeight="1" x14ac:dyDescent="0.2">
      <c r="A14" s="121"/>
      <c r="B14" s="121" t="s">
        <v>198</v>
      </c>
      <c r="C14" s="122"/>
    </row>
    <row r="15" spans="1:8" ht="21.75" customHeight="1" x14ac:dyDescent="0.2">
      <c r="A15" s="121"/>
      <c r="B15" s="121" t="s">
        <v>199</v>
      </c>
      <c r="C15" s="122"/>
    </row>
    <row r="16" spans="1:8" ht="21.75" customHeight="1" x14ac:dyDescent="0.2">
      <c r="A16" s="121"/>
      <c r="B16" s="121" t="s">
        <v>193</v>
      </c>
      <c r="C16" s="122">
        <v>305403</v>
      </c>
    </row>
    <row r="17" spans="1:3" s="111" customFormat="1" ht="21.75" customHeight="1" x14ac:dyDescent="0.2">
      <c r="A17" s="119">
        <v>2</v>
      </c>
      <c r="B17" s="119" t="s">
        <v>97</v>
      </c>
      <c r="C17" s="120">
        <f>SUM(C18:C26)</f>
        <v>742543</v>
      </c>
    </row>
    <row r="18" spans="1:3" ht="21.75" customHeight="1" x14ac:dyDescent="0.2">
      <c r="A18" s="121"/>
      <c r="B18" s="121" t="s">
        <v>200</v>
      </c>
      <c r="C18" s="122">
        <v>196293</v>
      </c>
    </row>
    <row r="19" spans="1:3" ht="21.75" customHeight="1" x14ac:dyDescent="0.2">
      <c r="A19" s="121"/>
      <c r="B19" s="121" t="s">
        <v>201</v>
      </c>
      <c r="C19" s="122">
        <v>27666</v>
      </c>
    </row>
    <row r="20" spans="1:3" ht="21.75" customHeight="1" x14ac:dyDescent="0.2">
      <c r="A20" s="121"/>
      <c r="B20" s="121" t="s">
        <v>202</v>
      </c>
      <c r="C20" s="122">
        <v>214798</v>
      </c>
    </row>
    <row r="21" spans="1:3" ht="21.75" customHeight="1" x14ac:dyDescent="0.2">
      <c r="A21" s="121"/>
      <c r="B21" s="121" t="s">
        <v>203</v>
      </c>
      <c r="C21" s="122"/>
    </row>
    <row r="22" spans="1:3" ht="21.75" customHeight="1" x14ac:dyDescent="0.2">
      <c r="A22" s="121"/>
      <c r="B22" s="121" t="s">
        <v>204</v>
      </c>
      <c r="C22" s="122">
        <v>8793</v>
      </c>
    </row>
    <row r="23" spans="1:3" ht="21.75" customHeight="1" x14ac:dyDescent="0.2">
      <c r="A23" s="121"/>
      <c r="B23" s="121" t="s">
        <v>205</v>
      </c>
      <c r="C23" s="122">
        <v>190</v>
      </c>
    </row>
    <row r="24" spans="1:3" ht="21.75" customHeight="1" x14ac:dyDescent="0.2">
      <c r="A24" s="121"/>
      <c r="B24" s="121" t="s">
        <v>206</v>
      </c>
      <c r="C24" s="122"/>
    </row>
    <row r="25" spans="1:3" ht="21.75" customHeight="1" x14ac:dyDescent="0.2">
      <c r="A25" s="121"/>
      <c r="B25" s="121" t="s">
        <v>207</v>
      </c>
      <c r="C25" s="122"/>
    </row>
    <row r="26" spans="1:3" ht="21.75" customHeight="1" x14ac:dyDescent="0.2">
      <c r="A26" s="121"/>
      <c r="B26" s="121" t="s">
        <v>208</v>
      </c>
      <c r="C26" s="122">
        <v>294803</v>
      </c>
    </row>
    <row r="27" spans="1:3" s="111" customFormat="1" ht="21.75" customHeight="1" x14ac:dyDescent="0.2">
      <c r="A27" s="113"/>
      <c r="B27" s="113" t="s">
        <v>100</v>
      </c>
      <c r="C27" s="114">
        <f>C8-C17</f>
        <v>0</v>
      </c>
    </row>
  </sheetData>
  <mergeCells count="1">
    <mergeCell ref="A4:C4"/>
  </mergeCells>
  <phoneticPr fontId="20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H8" sqref="H8"/>
    </sheetView>
  </sheetViews>
  <sheetFormatPr defaultRowHeight="12.75" x14ac:dyDescent="0.2"/>
  <cols>
    <col min="1" max="1" width="10.28515625" style="27" customWidth="1"/>
    <col min="2" max="2" width="18.5703125" style="27" customWidth="1"/>
    <col min="3" max="3" width="64.42578125" style="27" customWidth="1"/>
    <col min="4" max="4" width="20.28515625" customWidth="1"/>
    <col min="5" max="5" width="14.5703125" customWidth="1"/>
  </cols>
  <sheetData>
    <row r="1" spans="1:9" s="127" customFormat="1" ht="15.75" x14ac:dyDescent="0.25">
      <c r="A1" s="123" t="s">
        <v>386</v>
      </c>
      <c r="B1" s="123"/>
      <c r="C1" s="125"/>
      <c r="I1" s="184"/>
    </row>
    <row r="2" spans="1:9" s="127" customFormat="1" ht="15" x14ac:dyDescent="0.2">
      <c r="A2" s="125"/>
      <c r="B2" s="125"/>
      <c r="C2" s="125"/>
    </row>
    <row r="3" spans="1:9" s="127" customFormat="1" ht="15" x14ac:dyDescent="0.2">
      <c r="A3" s="125"/>
      <c r="B3" s="125"/>
      <c r="C3" s="125"/>
    </row>
    <row r="4" spans="1:9" s="127" customFormat="1" ht="15.75" x14ac:dyDescent="0.25">
      <c r="A4" s="604" t="s">
        <v>93</v>
      </c>
      <c r="B4" s="604"/>
      <c r="C4" s="604"/>
      <c r="D4" s="604"/>
      <c r="E4" s="183"/>
      <c r="F4" s="183"/>
    </row>
    <row r="5" spans="1:9" s="127" customFormat="1" ht="15.75" x14ac:dyDescent="0.25">
      <c r="A5" s="663"/>
      <c r="B5" s="663"/>
      <c r="C5" s="663"/>
      <c r="D5" s="663"/>
    </row>
    <row r="6" spans="1:9" x14ac:dyDescent="0.2">
      <c r="A6" s="182"/>
      <c r="B6" s="182"/>
      <c r="C6" s="755" t="s">
        <v>7</v>
      </c>
      <c r="D6" s="755"/>
    </row>
    <row r="7" spans="1:9" s="25" customFormat="1" ht="48" customHeight="1" x14ac:dyDescent="0.2">
      <c r="A7" s="187" t="s">
        <v>69</v>
      </c>
      <c r="B7" s="187" t="s">
        <v>174</v>
      </c>
      <c r="C7" s="187" t="s">
        <v>2</v>
      </c>
      <c r="D7" s="188" t="s">
        <v>91</v>
      </c>
    </row>
    <row r="8" spans="1:9" ht="24" customHeight="1" x14ac:dyDescent="0.2">
      <c r="A8" s="189"/>
      <c r="B8" s="189"/>
      <c r="C8" s="189" t="s">
        <v>92</v>
      </c>
      <c r="D8" s="115"/>
    </row>
    <row r="9" spans="1:9" ht="24" customHeight="1" x14ac:dyDescent="0.2">
      <c r="A9" s="189" t="s">
        <v>68</v>
      </c>
      <c r="B9" s="189" t="s">
        <v>244</v>
      </c>
      <c r="C9" s="189" t="s">
        <v>339</v>
      </c>
      <c r="D9" s="115">
        <v>3600</v>
      </c>
    </row>
    <row r="10" spans="1:9" ht="24" customHeight="1" x14ac:dyDescent="0.2">
      <c r="A10" s="189" t="s">
        <v>67</v>
      </c>
      <c r="B10" s="189" t="s">
        <v>244</v>
      </c>
      <c r="C10" s="189" t="s">
        <v>440</v>
      </c>
      <c r="D10" s="115">
        <v>7000</v>
      </c>
    </row>
    <row r="11" spans="1:9" ht="24" customHeight="1" x14ac:dyDescent="0.2">
      <c r="A11" s="189" t="s">
        <v>102</v>
      </c>
      <c r="B11" s="189" t="s">
        <v>244</v>
      </c>
      <c r="C11" s="189" t="s">
        <v>245</v>
      </c>
      <c r="D11" s="115"/>
    </row>
    <row r="12" spans="1:9" ht="24" customHeight="1" x14ac:dyDescent="0.2">
      <c r="A12" s="189"/>
      <c r="B12" s="189"/>
      <c r="C12" s="189" t="s">
        <v>94</v>
      </c>
      <c r="D12" s="115">
        <v>0</v>
      </c>
    </row>
    <row r="13" spans="1:9" s="50" customFormat="1" ht="24" customHeight="1" x14ac:dyDescent="0.2">
      <c r="A13" s="185" t="s">
        <v>209</v>
      </c>
      <c r="B13" s="185"/>
      <c r="C13" s="185" t="s">
        <v>66</v>
      </c>
      <c r="D13" s="186">
        <f>SUM(D9:D12)</f>
        <v>10600</v>
      </c>
    </row>
  </sheetData>
  <mergeCells count="3">
    <mergeCell ref="A4:D4"/>
    <mergeCell ref="A5:D5"/>
    <mergeCell ref="C6:D6"/>
  </mergeCells>
  <phoneticPr fontId="2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15</vt:i4>
      </vt:variant>
    </vt:vector>
  </HeadingPairs>
  <TitlesOfParts>
    <vt:vector size="30" baseType="lpstr">
      <vt:lpstr>2. Mérleg</vt:lpstr>
      <vt:lpstr>3. Bevételek.</vt:lpstr>
      <vt:lpstr>4. Kiadások</vt:lpstr>
      <vt:lpstr>5. Bev.részl.</vt:lpstr>
      <vt:lpstr>6. hozzájár.össz.</vt:lpstr>
      <vt:lpstr>6.a.hozzájárulás részl.</vt:lpstr>
      <vt:lpstr>7. tartalékok,p.eszk.átad.</vt:lpstr>
      <vt:lpstr>8. egyenleg</vt:lpstr>
      <vt:lpstr>9. finansz.</vt:lpstr>
      <vt:lpstr>10. létszám</vt:lpstr>
      <vt:lpstr>11.díjkedv.</vt:lpstr>
      <vt:lpstr>12. Ei. felhaszn.</vt:lpstr>
      <vt:lpstr>13.P.Mérleg</vt:lpstr>
      <vt:lpstr>Munka1</vt:lpstr>
      <vt:lpstr>Munka2</vt:lpstr>
      <vt:lpstr>'3. Bevételek.'!Nyomtatási_cím</vt:lpstr>
      <vt:lpstr>'4. Kiadások'!Nyomtatási_cím</vt:lpstr>
      <vt:lpstr>'10. létszám'!Nyomtatási_terület</vt:lpstr>
      <vt:lpstr>'11.díjkedv.'!Nyomtatási_terület</vt:lpstr>
      <vt:lpstr>'12. Ei. felhaszn.'!Nyomtatási_terület</vt:lpstr>
      <vt:lpstr>'13.P.Mérleg'!Nyomtatási_terület</vt:lpstr>
      <vt:lpstr>'2. Mérleg'!Nyomtatási_terület</vt:lpstr>
      <vt:lpstr>'3. Bevételek.'!Nyomtatási_terület</vt:lpstr>
      <vt:lpstr>'4. Kiadások'!Nyomtatási_terület</vt:lpstr>
      <vt:lpstr>'5. Bev.részl.'!Nyomtatási_terület</vt:lpstr>
      <vt:lpstr>'6. hozzájár.össz.'!Nyomtatási_terület</vt:lpstr>
      <vt:lpstr>'6.a.hozzájárulás részl.'!Nyomtatási_terület</vt:lpstr>
      <vt:lpstr>'7. tartalékok,p.eszk.átad.'!Nyomtatási_terület</vt:lpstr>
      <vt:lpstr>'9. finansz.'!Nyomtatási_terület</vt:lpstr>
      <vt:lpstr>Munka2!Nyomtatási_terület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Kollár Anikó</cp:lastModifiedBy>
  <cp:lastPrinted>2023-01-31T06:47:28Z</cp:lastPrinted>
  <dcterms:created xsi:type="dcterms:W3CDTF">1997-01-17T14:02:09Z</dcterms:created>
  <dcterms:modified xsi:type="dcterms:W3CDTF">2023-01-31T06:47:33Z</dcterms:modified>
</cp:coreProperties>
</file>